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"/>
    </mc:Choice>
  </mc:AlternateContent>
  <xr:revisionPtr revIDLastSave="0" documentId="13_ncr:1_{34A18B84-4A1F-47FA-8A53-1E638E8CA836}" xr6:coauthVersionLast="36" xr6:coauthVersionMax="36" xr10:uidLastSave="{00000000-0000-0000-0000-000000000000}"/>
  <bookViews>
    <workbookView xWindow="0" yWindow="0" windowWidth="28800" windowHeight="12105" firstSheet="3" activeTab="3" xr2:uid="{00000000-000D-0000-FFFF-FFFF00000000}"/>
  </bookViews>
  <sheets>
    <sheet name="metineF1 04" sheetId="1" state="hidden" r:id="rId1"/>
    <sheet name="metinėF15 04" sheetId="2" state="hidden" r:id="rId2"/>
    <sheet name="Iketv." sheetId="3" state="hidden" r:id="rId3"/>
    <sheet name="7" sheetId="12" r:id="rId4"/>
  </sheets>
  <definedNames>
    <definedName name="_xlnm.Print_Area" localSheetId="3">'7'!$A$1:$I$39</definedName>
    <definedName name="Z_7EA8C0BA_5411_44A0_9628_9A22CD2E3A9E_.wvu.Cols" localSheetId="3" hidden="1">'7'!$K:$K</definedName>
    <definedName name="Z_7EA8C0BA_5411_44A0_9628_9A22CD2E3A9E_.wvu.Rows" localSheetId="3" hidden="1">'7'!$18:$18</definedName>
  </definedNames>
  <calcPr calcId="191029"/>
  <customWorkbookViews>
    <customWorkbookView name="Ramune.Pieciukaitien - Personal View" guid="{7EA8C0BA-5411-44A0-9628-9A22CD2E3A9E}" mergeInterval="0" personalView="1" maximized="1" xWindow="1" yWindow="1" windowWidth="1676" windowHeight="802" activeSheetId="5"/>
  </customWorkbookViews>
</workbook>
</file>

<file path=xl/calcChain.xml><?xml version="1.0" encoding="utf-8"?>
<calcChain xmlns="http://schemas.openxmlformats.org/spreadsheetml/2006/main">
  <c r="D30" i="12" l="1"/>
  <c r="H27" i="12" l="1"/>
  <c r="F30" i="12" l="1"/>
  <c r="E30" i="12"/>
  <c r="H22" i="12" l="1"/>
  <c r="H25" i="12" l="1"/>
  <c r="D8" i="3" l="1"/>
  <c r="E8" i="3"/>
  <c r="D9" i="3"/>
  <c r="E9" i="3"/>
  <c r="D10" i="3"/>
  <c r="E10" i="3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29" i="3"/>
  <c r="E29" i="3"/>
  <c r="D30" i="3"/>
  <c r="D31" i="3"/>
  <c r="E31" i="3"/>
  <c r="D32" i="3"/>
  <c r="E32" i="3"/>
  <c r="D33" i="3"/>
  <c r="E33" i="3"/>
  <c r="D34" i="3"/>
  <c r="E34" i="3"/>
  <c r="D35" i="3"/>
  <c r="E35" i="3"/>
  <c r="D36" i="3"/>
  <c r="E36" i="3"/>
  <c r="D37" i="3"/>
  <c r="E37" i="3"/>
  <c r="D38" i="3"/>
  <c r="E38" i="3"/>
  <c r="D39" i="3"/>
  <c r="E39" i="3"/>
  <c r="D40" i="3"/>
  <c r="E40" i="3"/>
  <c r="D41" i="3"/>
  <c r="E41" i="3"/>
  <c r="D42" i="3"/>
  <c r="E42" i="3"/>
  <c r="D43" i="3"/>
  <c r="E43" i="3"/>
  <c r="D44" i="3"/>
  <c r="E44" i="3"/>
  <c r="D45" i="3"/>
  <c r="E45" i="3"/>
  <c r="D46" i="3"/>
  <c r="E46" i="3"/>
  <c r="D47" i="3"/>
  <c r="E47" i="3"/>
  <c r="D48" i="3"/>
  <c r="E48" i="3"/>
  <c r="C49" i="3"/>
  <c r="D49" i="3" s="1"/>
  <c r="D50" i="3"/>
  <c r="E50" i="3"/>
  <c r="B16" i="2"/>
  <c r="B15" i="2" s="1"/>
  <c r="B19" i="2"/>
  <c r="B32" i="2"/>
  <c r="B40" i="2"/>
  <c r="C16" i="2"/>
  <c r="C15" i="2" s="1"/>
  <c r="C19" i="2"/>
  <c r="C32" i="2"/>
  <c r="C40" i="2"/>
  <c r="B50" i="2"/>
  <c r="B49" i="2" s="1"/>
  <c r="C50" i="2"/>
  <c r="C49" i="2" s="1"/>
  <c r="B16" i="1"/>
  <c r="B19" i="1"/>
  <c r="B31" i="1"/>
  <c r="B39" i="1"/>
  <c r="B30" i="1"/>
  <c r="C16" i="1"/>
  <c r="C15" i="1" s="1"/>
  <c r="C19" i="1"/>
  <c r="C31" i="1"/>
  <c r="C30" i="1"/>
  <c r="C39" i="1"/>
  <c r="B49" i="1"/>
  <c r="B48" i="1"/>
  <c r="C49" i="1"/>
  <c r="C48" i="1" s="1"/>
  <c r="C51" i="3"/>
  <c r="D51" i="3" s="1"/>
  <c r="C31" i="2" l="1"/>
  <c r="B31" i="2"/>
  <c r="E51" i="3"/>
  <c r="E49" i="3"/>
  <c r="C14" i="1"/>
  <c r="C54" i="1" s="1"/>
  <c r="C56" i="1" s="1"/>
  <c r="B15" i="1"/>
  <c r="B14" i="1" s="1"/>
  <c r="B54" i="1" s="1"/>
  <c r="B56" i="1" s="1"/>
  <c r="C14" i="2"/>
  <c r="C55" i="2" s="1"/>
  <c r="C57" i="2" s="1"/>
  <c r="B14" i="2"/>
  <c r="B55" i="2" s="1"/>
  <c r="B57" i="2" s="1"/>
  <c r="H30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LaimaJur</author>
  </authors>
  <commentList>
    <comment ref="C28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186"/>
          </rPr>
          <t>LaimaJur:</t>
        </r>
        <r>
          <rPr>
            <sz val="8"/>
            <color indexed="81"/>
            <rFont val="Tahoma"/>
            <family val="2"/>
            <charset val="186"/>
          </rPr>
          <t xml:space="preserve">
4515,2 pramon.nuosav.obj.registr.</t>
        </r>
      </text>
    </comment>
    <comment ref="C47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186"/>
          </rPr>
          <t>LaimaJur:</t>
        </r>
        <r>
          <rPr>
            <sz val="8"/>
            <color indexed="81"/>
            <rFont val="Tahoma"/>
            <family val="2"/>
            <charset val="186"/>
          </rPr>
          <t xml:space="preserve">
377,5neišaišk.paj
17123,1 kt.neišv.paj
</t>
        </r>
      </text>
    </comment>
    <comment ref="C51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186"/>
          </rPr>
          <t>LaimaJur:</t>
        </r>
        <r>
          <rPr>
            <sz val="8"/>
            <color indexed="81"/>
            <rFont val="Tahoma"/>
            <family val="2"/>
            <charset val="186"/>
          </rPr>
          <t xml:space="preserve">
6417,5 ILGAL.mat.turto
4,9nemat turt.
5777,8 strateg.atsarg.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LaimaJur</author>
  </authors>
  <commentList>
    <comment ref="C29" authorId="0" shapeId="0" xr:uid="{00000000-0006-0000-0100-000001000000}">
      <text>
        <r>
          <rPr>
            <b/>
            <sz val="8"/>
            <color indexed="81"/>
            <rFont val="Tahoma"/>
            <family val="2"/>
            <charset val="186"/>
          </rPr>
          <t>LaimaJur:</t>
        </r>
        <r>
          <rPr>
            <sz val="8"/>
            <color indexed="81"/>
            <rFont val="Tahoma"/>
            <family val="2"/>
            <charset val="186"/>
          </rPr>
          <t xml:space="preserve">
4515,2 pramon.nuosav.obj.registr.</t>
        </r>
      </text>
    </comment>
    <comment ref="C48" authorId="0" shapeId="0" xr:uid="{00000000-0006-0000-0100-000002000000}">
      <text>
        <r>
          <rPr>
            <b/>
            <sz val="8"/>
            <color indexed="81"/>
            <rFont val="Tahoma"/>
            <family val="2"/>
            <charset val="186"/>
          </rPr>
          <t>LaimaJur:</t>
        </r>
        <r>
          <rPr>
            <sz val="8"/>
            <color indexed="81"/>
            <rFont val="Tahoma"/>
            <family val="2"/>
            <charset val="186"/>
          </rPr>
          <t xml:space="preserve">
377,5neišaišk.paj
17123,1 kt.neišv.paj
</t>
        </r>
      </text>
    </comment>
    <comment ref="C52" authorId="0" shapeId="0" xr:uid="{00000000-0006-0000-0100-000003000000}">
      <text>
        <r>
          <rPr>
            <b/>
            <sz val="8"/>
            <color indexed="81"/>
            <rFont val="Tahoma"/>
            <family val="2"/>
            <charset val="186"/>
          </rPr>
          <t>LaimaJur:</t>
        </r>
        <r>
          <rPr>
            <sz val="8"/>
            <color indexed="81"/>
            <rFont val="Tahoma"/>
            <family val="2"/>
            <charset val="186"/>
          </rPr>
          <t xml:space="preserve">
6417,5 ILGAL.mat.turto
4,9nemat turt.
5777,8 strateg.atsarg.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LaimaJur</author>
  </authors>
  <commentList>
    <comment ref="C42" authorId="0" shapeId="0" xr:uid="{00000000-0006-0000-0200-000001000000}">
      <text>
        <r>
          <rPr>
            <b/>
            <sz val="8"/>
            <color indexed="81"/>
            <rFont val="Tahoma"/>
            <family val="2"/>
            <charset val="186"/>
          </rPr>
          <t>LaimaJur:</t>
        </r>
        <r>
          <rPr>
            <sz val="8"/>
            <color indexed="81"/>
            <rFont val="Tahoma"/>
            <family val="2"/>
            <charset val="186"/>
          </rPr>
          <t xml:space="preserve">
169,3neišaišk.paj
11245,4 kt.neišv.paj
</t>
        </r>
      </text>
    </comment>
  </commentList>
</comments>
</file>

<file path=xl/sharedStrings.xml><?xml version="1.0" encoding="utf-8"?>
<sst xmlns="http://schemas.openxmlformats.org/spreadsheetml/2006/main" count="197" uniqueCount="99">
  <si>
    <t>LIETUVOS RESPUBLIKOS 2004 M. VALSTYBĖS BIUDŽETO I KETVIRČIO ĮVYKDYMO  APYSKAITA</t>
  </si>
  <si>
    <t>Valstybės biudžeto pajamos</t>
  </si>
  <si>
    <t>Pajamos</t>
  </si>
  <si>
    <t>Planas</t>
  </si>
  <si>
    <t>Įvykdymas</t>
  </si>
  <si>
    <t>Mokesčiai</t>
  </si>
  <si>
    <t>Pajamų ir pelno mokesčiai</t>
  </si>
  <si>
    <t>Gyventojų pajamų mokestis</t>
  </si>
  <si>
    <t>Pelno mokestis</t>
  </si>
  <si>
    <t>Prekių ir paslaugų mokesčiai</t>
  </si>
  <si>
    <t>Pridėtinės vertės mokestis</t>
  </si>
  <si>
    <t>Atskaitymai nuo pajamų pagal Lietuvos Respulikos miškų įstatymą</t>
  </si>
  <si>
    <t>Atskaitymai nuo pajamų pagal Lietuvos Respublikos kelių priežiūros ir plėtros programos finansavimo įstatymą</t>
  </si>
  <si>
    <t>Prekių apyvartos mokestis</t>
  </si>
  <si>
    <t>Akcizai</t>
  </si>
  <si>
    <t>Cukraus mokestis</t>
  </si>
  <si>
    <t>Loterijų ir azartinių lošimų mokestis</t>
  </si>
  <si>
    <t>Transporto priemonių mokesčiai</t>
  </si>
  <si>
    <t>Mokestis už aplinkos teršimą</t>
  </si>
  <si>
    <t>Rinkliavos</t>
  </si>
  <si>
    <t>Tarptautinės prekybos ir sandorių mokesčiai</t>
  </si>
  <si>
    <t>KITOS PAJAMOS</t>
  </si>
  <si>
    <t>Turto pajamos</t>
  </si>
  <si>
    <t>Palūkanos už paskolas</t>
  </si>
  <si>
    <t>Palūkanos už depozitus</t>
  </si>
  <si>
    <t>Lietuvs banko likutinis pelnas</t>
  </si>
  <si>
    <t>Dividendai</t>
  </si>
  <si>
    <t>Palūkanos už kapitalo naudojimą</t>
  </si>
  <si>
    <t>Mokestis už valstybinius gamtos išteklius</t>
  </si>
  <si>
    <t>Naftos ir dujų išteklių mokestis</t>
  </si>
  <si>
    <t>Pajamos už teikiamas paslaugas</t>
  </si>
  <si>
    <t>Pajamos už patalpų nuomą</t>
  </si>
  <si>
    <t>Konsulinis mokestis</t>
  </si>
  <si>
    <t>Pajamos už atsitiktines paslaugas</t>
  </si>
  <si>
    <t>Įmokos už mokslą aukštosiose mokyklose</t>
  </si>
  <si>
    <t>Žyminis mokestis</t>
  </si>
  <si>
    <t>Kitos pajamos</t>
  </si>
  <si>
    <t>Pajamos iš baudų ir konfiskacijos</t>
  </si>
  <si>
    <t>Kitos neišvardintos pajamos</t>
  </si>
  <si>
    <t>SANDORIAI SU MATERIALIUOJU IR NEMATERIALIUOJU TURTU BEI FINANSINIŲ ĮSIPAREIGOJIMŲ PRISIĖMIMAS</t>
  </si>
  <si>
    <t>Ilgalaikio materialiojo turto realizavimo pajamos</t>
  </si>
  <si>
    <t>Žemė</t>
  </si>
  <si>
    <t>Kitas ilgalaikis materialusis turtas</t>
  </si>
  <si>
    <t>SANDORIAI SU FINANSINIU TURTU</t>
  </si>
  <si>
    <t>Kitos gautinos sumos</t>
  </si>
  <si>
    <t>Iš viso</t>
  </si>
  <si>
    <t>EUROPOS SĄJUNGOS PARAMA</t>
  </si>
  <si>
    <t>IŠ VISO</t>
  </si>
  <si>
    <t>skirtumas</t>
  </si>
  <si>
    <t>Forma 1-VP patvirtinta Lietuvos Respublikos finansų ministro 2004 m. sausio 23 d. įsakymu Nr. 1K-022</t>
  </si>
  <si>
    <t>%</t>
  </si>
  <si>
    <t>IŠ VISO PAJAMŲ</t>
  </si>
  <si>
    <t>tūkst.Lt</t>
  </si>
  <si>
    <t>Forma Nr.1 patvirtinta Lietuvos Respublikos finansų ministro 2005 m. kovo 8 d. įsakymu Nr.1K-068</t>
  </si>
  <si>
    <t>Forma Nr.15 patvirtinta Lietuvos Respublikos finansų ministro 2005 m. kovo 8 d. įsakymu Nr.1K-068</t>
  </si>
  <si>
    <t>ATASKAITA</t>
  </si>
  <si>
    <t xml:space="preserve">LIETUVOS RESPUBLIKOS  VALSTYBĖS BIUDŽETO  ĮVYKDYMO 2004 M. </t>
  </si>
  <si>
    <t>2005 03 08 Nr.0302</t>
  </si>
  <si>
    <t>Vilnius</t>
  </si>
  <si>
    <t>Rodikliai</t>
  </si>
  <si>
    <t>ATASKAITA (PAGAL VALSTYBĖS FUNKCIJAS IR EKONOMINĘ KLASIFIKACIJĄ)</t>
  </si>
  <si>
    <t>Mokestis už valstybės turto naudojimą patikėjimo teise</t>
  </si>
  <si>
    <t>Laikotarpio pradžios likutis</t>
  </si>
  <si>
    <t>IŠ VISO:</t>
  </si>
  <si>
    <t>(parašas)</t>
  </si>
  <si>
    <t>(vardas ir pavardė)</t>
  </si>
  <si>
    <t>(vyriausiojo buhalterio (buhalterio) ar jo įgalioto asmens pareigos)</t>
  </si>
  <si>
    <t xml:space="preserve">                       (sudarymo vieta)</t>
  </si>
  <si>
    <t>Gauta iš iždo sumų</t>
  </si>
  <si>
    <t xml:space="preserve">Pervesta į iždą grąžintinų iš iždo sumų </t>
  </si>
  <si>
    <t>Didžiosios knygos sąskaitos numeris</t>
  </si>
  <si>
    <t>Didžiosios knygos sąskaitos pavadinimas</t>
  </si>
  <si>
    <t>(įstaigos pavadinimas, kodas)</t>
  </si>
  <si>
    <t>Laikotarpio pabaigos likutis
(3+4-5-6)</t>
  </si>
  <si>
    <t xml:space="preserve">(Savivaldybės biudžetinių įstaigų  pajamų įmokų ataskaitos forma S7) </t>
  </si>
  <si>
    <t>(vadovo ar jo įgalioto asmens pareigos)</t>
  </si>
  <si>
    <t>7 priedas</t>
  </si>
  <si>
    <t xml:space="preserve">Sukauptos gautinos iš savivaldybės iždo sumos </t>
  </si>
  <si>
    <t>Grąžintinų sumų pokytis</t>
  </si>
  <si>
    <t>pateikimo taisyklių</t>
  </si>
  <si>
    <t xml:space="preserve">Informacijos, reikalingos Lietuvos Respublikos savivaldybių iždų </t>
  </si>
  <si>
    <t>finansinėms ataskaitoms sudaryti,</t>
  </si>
  <si>
    <t xml:space="preserve">                             </t>
  </si>
  <si>
    <t xml:space="preserve">          (data)</t>
  </si>
  <si>
    <t>Šiauliai</t>
  </si>
  <si>
    <t>(Eurais)</t>
  </si>
  <si>
    <t>Stanislava Vaičiulienė</t>
  </si>
  <si>
    <t xml:space="preserve">( 33 ) Apskaičiuotos paslaugos švietimo, </t>
  </si>
  <si>
    <t>(32 ) Apskaičiuotos pajamos už suteiktas</t>
  </si>
  <si>
    <t>paslaugas</t>
  </si>
  <si>
    <t>socialinės apsaugos ir kitose įstaigos pajamos</t>
  </si>
  <si>
    <t>Direktorė</t>
  </si>
  <si>
    <t>Ilona Kazlauskienė</t>
  </si>
  <si>
    <t>Šiaulių lopšelis-darželis "Bitė", 190528774</t>
  </si>
  <si>
    <t>(30) sukautos gautinos sumos</t>
  </si>
  <si>
    <t>Šiaulių apskaitos centro  vyr. buhalterė</t>
  </si>
  <si>
    <t xml:space="preserve">  Parengė Šiaulių apskaitos centro buhalterė     Alvina Marcinkienė</t>
  </si>
  <si>
    <t>SAVIVALDYBĖS BIUDŽETINIŲ ĮSTAIGŲ  PAJAMŲ ĮMOKŲ ATASKAITA UŽ 2022 M. II KETVIRTĮ</t>
  </si>
  <si>
    <t>2022-07-07 Nr. 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</si>
</sst>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t_-;\-* #,##0.00\ _L_t_-;_-* &quot;-&quot;??\ _L_t_-;_-@_-"/>
    <numFmt numFmtId="165" formatCode="#,##0.0"/>
    <numFmt numFmtId="166" formatCode="_-* #.##0.00\ &quot;Lt&quot;_-;\-* #.##0.00\ &quot;Lt&quot;_-;_-* &quot;-&quot;??\ &quot;Lt&quot;_-;_-@_-"/>
  </numFmts>
  <fonts count="29">
    <font>
      <sz val="10"/>
      <name val="Arial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9"/>
      <name val="Arial"/>
      <family val="2"/>
      <charset val="186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8"/>
      <name val="Arial"/>
      <family val="2"/>
    </font>
    <font>
      <sz val="11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EYInterstate Light"/>
    </font>
    <font>
      <sz val="10"/>
      <name val="Arial"/>
      <family val="2"/>
      <charset val="186"/>
    </font>
    <font>
      <sz val="10"/>
      <name val="Times New Roman Baltic"/>
      <charset val="186"/>
    </font>
    <font>
      <sz val="8"/>
      <color indexed="81"/>
      <name val="Tahoma"/>
      <family val="2"/>
      <charset val="186"/>
    </font>
    <font>
      <b/>
      <sz val="8"/>
      <color indexed="81"/>
      <name val="Tahoma"/>
      <family val="2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4" fillId="0" borderId="0"/>
  </cellStyleXfs>
  <cellXfs count="166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6" xfId="0" applyBorder="1"/>
    <xf numFmtId="0" fontId="0" fillId="0" borderId="6" xfId="0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7" xfId="0" applyBorder="1"/>
    <xf numFmtId="0" fontId="2" fillId="0" borderId="8" xfId="0" applyFont="1" applyBorder="1"/>
    <xf numFmtId="0" fontId="0" fillId="0" borderId="0" xfId="0" applyBorder="1"/>
    <xf numFmtId="0" fontId="0" fillId="0" borderId="0" xfId="0" applyAlignment="1">
      <alignment horizontal="right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2" fillId="0" borderId="14" xfId="0" applyFont="1" applyBorder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164" fontId="0" fillId="0" borderId="1" xfId="3" applyFont="1" applyBorder="1"/>
    <xf numFmtId="164" fontId="2" fillId="0" borderId="1" xfId="3" applyFont="1" applyBorder="1"/>
    <xf numFmtId="164" fontId="0" fillId="0" borderId="2" xfId="3" applyFont="1" applyBorder="1"/>
    <xf numFmtId="0" fontId="2" fillId="0" borderId="3" xfId="0" applyFont="1" applyBorder="1"/>
    <xf numFmtId="0" fontId="6" fillId="0" borderId="15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10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10" fillId="0" borderId="6" xfId="0" applyFont="1" applyBorder="1"/>
    <xf numFmtId="0" fontId="10" fillId="0" borderId="6" xfId="0" applyFont="1" applyBorder="1" applyAlignment="1">
      <alignment wrapText="1"/>
    </xf>
    <xf numFmtId="0" fontId="10" fillId="0" borderId="0" xfId="0" applyFont="1" applyBorder="1"/>
    <xf numFmtId="165" fontId="10" fillId="0" borderId="1" xfId="0" applyNumberFormat="1" applyFont="1" applyBorder="1"/>
    <xf numFmtId="165" fontId="9" fillId="0" borderId="1" xfId="0" applyNumberFormat="1" applyFont="1" applyBorder="1"/>
    <xf numFmtId="49" fontId="5" fillId="0" borderId="0" xfId="0" applyNumberFormat="1" applyFont="1" applyAlignment="1">
      <alignment horizontal="justify" wrapText="1"/>
    </xf>
    <xf numFmtId="0" fontId="0" fillId="0" borderId="0" xfId="0" applyAlignment="1"/>
    <xf numFmtId="0" fontId="9" fillId="0" borderId="0" xfId="0" applyFont="1" applyAlignment="1">
      <alignment horizontal="center"/>
    </xf>
    <xf numFmtId="0" fontId="1" fillId="0" borderId="6" xfId="0" applyFont="1" applyBorder="1"/>
    <xf numFmtId="165" fontId="1" fillId="0" borderId="1" xfId="0" applyNumberFormat="1" applyFont="1" applyBorder="1"/>
    <xf numFmtId="0" fontId="1" fillId="0" borderId="6" xfId="0" applyFont="1" applyBorder="1" applyAlignment="1">
      <alignment wrapText="1"/>
    </xf>
    <xf numFmtId="0" fontId="1" fillId="0" borderId="0" xfId="0" applyFont="1" applyBorder="1"/>
    <xf numFmtId="0" fontId="9" fillId="0" borderId="16" xfId="0" applyFont="1" applyBorder="1"/>
    <xf numFmtId="165" fontId="9" fillId="0" borderId="17" xfId="0" applyNumberFormat="1" applyFont="1" applyBorder="1"/>
    <xf numFmtId="0" fontId="9" fillId="0" borderId="5" xfId="0" applyFont="1" applyBorder="1"/>
    <xf numFmtId="165" fontId="9" fillId="0" borderId="18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165" fontId="9" fillId="0" borderId="2" xfId="0" applyNumberFormat="1" applyFont="1" applyBorder="1"/>
    <xf numFmtId="165" fontId="9" fillId="0" borderId="19" xfId="0" applyNumberFormat="1" applyFont="1" applyBorder="1"/>
    <xf numFmtId="165" fontId="9" fillId="0" borderId="20" xfId="0" applyNumberFormat="1" applyFont="1" applyBorder="1"/>
    <xf numFmtId="165" fontId="10" fillId="0" borderId="20" xfId="0" applyNumberFormat="1" applyFont="1" applyBorder="1"/>
    <xf numFmtId="0" fontId="2" fillId="0" borderId="0" xfId="0" applyFont="1" applyAlignment="1">
      <alignment horizontal="right"/>
    </xf>
    <xf numFmtId="165" fontId="1" fillId="0" borderId="20" xfId="0" applyNumberFormat="1" applyFont="1" applyBorder="1"/>
    <xf numFmtId="165" fontId="9" fillId="0" borderId="21" xfId="0" applyNumberFormat="1" applyFont="1" applyBorder="1"/>
    <xf numFmtId="165" fontId="9" fillId="0" borderId="22" xfId="0" applyNumberFormat="1" applyFont="1" applyBorder="1"/>
    <xf numFmtId="0" fontId="11" fillId="0" borderId="0" xfId="0" applyFont="1" applyBorder="1"/>
    <xf numFmtId="0" fontId="11" fillId="0" borderId="0" xfId="0" applyFont="1"/>
    <xf numFmtId="0" fontId="11" fillId="0" borderId="1" xfId="0" applyFont="1" applyBorder="1"/>
    <xf numFmtId="0" fontId="12" fillId="0" borderId="1" xfId="0" applyFont="1" applyBorder="1" applyAlignment="1">
      <alignment horizontal="right" vertical="center" wrapText="1"/>
    </xf>
    <xf numFmtId="0" fontId="13" fillId="0" borderId="0" xfId="0" applyFont="1"/>
    <xf numFmtId="0" fontId="15" fillId="0" borderId="0" xfId="0" applyFont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quotePrefix="1" applyNumberFormat="1" applyFont="1" applyBorder="1" applyAlignment="1">
      <alignment horizontal="center"/>
    </xf>
    <xf numFmtId="0" fontId="15" fillId="0" borderId="0" xfId="0" applyFont="1" applyBorder="1"/>
    <xf numFmtId="0" fontId="20" fillId="0" borderId="0" xfId="0" applyFont="1"/>
    <xf numFmtId="0" fontId="17" fillId="0" borderId="1" xfId="0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18" fillId="0" borderId="0" xfId="4" applyFont="1" applyFill="1" applyBorder="1"/>
    <xf numFmtId="0" fontId="18" fillId="0" borderId="0" xfId="0" applyFont="1" applyFill="1"/>
    <xf numFmtId="0" fontId="18" fillId="0" borderId="0" xfId="0" applyFont="1" applyFill="1" applyAlignment="1">
      <alignment vertical="top"/>
    </xf>
    <xf numFmtId="0" fontId="18" fillId="0" borderId="0" xfId="0" applyFont="1"/>
    <xf numFmtId="0" fontId="18" fillId="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4" applyFont="1" applyBorder="1"/>
    <xf numFmtId="0" fontId="18" fillId="0" borderId="0" xfId="4" applyFont="1" applyBorder="1" applyAlignment="1">
      <alignment horizontal="center"/>
    </xf>
    <xf numFmtId="0" fontId="18" fillId="0" borderId="0" xfId="4" applyFont="1" applyBorder="1" applyAlignment="1">
      <alignment horizontal="center" vertical="top"/>
    </xf>
    <xf numFmtId="0" fontId="18" fillId="0" borderId="0" xfId="0" applyFont="1" applyAlignment="1">
      <alignment vertical="top"/>
    </xf>
    <xf numFmtId="0" fontId="18" fillId="0" borderId="0" xfId="4" applyFont="1" applyFill="1" applyAlignment="1"/>
    <xf numFmtId="0" fontId="12" fillId="0" borderId="0" xfId="0" applyFont="1" applyFill="1"/>
    <xf numFmtId="0" fontId="11" fillId="0" borderId="0" xfId="0" applyFont="1" applyAlignment="1">
      <alignment horizontal="center"/>
    </xf>
    <xf numFmtId="0" fontId="21" fillId="0" borderId="0" xfId="0" applyFont="1" applyAlignment="1"/>
    <xf numFmtId="0" fontId="11" fillId="0" borderId="0" xfId="0" applyFont="1" applyFill="1" applyAlignment="1">
      <alignment wrapText="1"/>
    </xf>
    <xf numFmtId="0" fontId="11" fillId="0" borderId="24" xfId="0" applyFont="1" applyBorder="1"/>
    <xf numFmtId="0" fontId="11" fillId="0" borderId="0" xfId="0" applyFont="1" applyFill="1" applyBorder="1" applyAlignment="1">
      <alignment horizontal="left" wrapText="1"/>
    </xf>
    <xf numFmtId="0" fontId="18" fillId="0" borderId="0" xfId="0" applyFont="1" applyBorder="1" applyAlignment="1"/>
    <xf numFmtId="0" fontId="21" fillId="0" borderId="0" xfId="0" applyFont="1" applyAlignment="1">
      <alignment wrapText="1"/>
    </xf>
    <xf numFmtId="0" fontId="11" fillId="0" borderId="0" xfId="4" applyFont="1" applyFill="1" applyAlignment="1">
      <alignment horizontal="center" vertical="top" wrapText="1"/>
    </xf>
    <xf numFmtId="0" fontId="11" fillId="0" borderId="0" xfId="4" applyFont="1" applyFill="1" applyAlignment="1">
      <alignment vertical="top" wrapText="1"/>
    </xf>
    <xf numFmtId="0" fontId="11" fillId="0" borderId="0" xfId="0" applyFont="1" applyFill="1" applyAlignment="1"/>
    <xf numFmtId="0" fontId="11" fillId="0" borderId="0" xfId="0" applyFont="1" applyAlignment="1">
      <alignment horizontal="right"/>
    </xf>
    <xf numFmtId="0" fontId="11" fillId="0" borderId="0" xfId="0" applyFont="1" applyFill="1" applyAlignment="1">
      <alignment horizontal="center"/>
    </xf>
    <xf numFmtId="0" fontId="11" fillId="0" borderId="0" xfId="4" applyFont="1" applyBorder="1"/>
    <xf numFmtId="0" fontId="11" fillId="0" borderId="0" xfId="0" applyFont="1" applyAlignment="1">
      <alignment horizontal="center" vertical="top"/>
    </xf>
    <xf numFmtId="0" fontId="11" fillId="0" borderId="0" xfId="4" applyFont="1" applyBorder="1" applyAlignment="1">
      <alignment horizontal="center" vertical="top"/>
    </xf>
    <xf numFmtId="0" fontId="11" fillId="0" borderId="0" xfId="4" applyFont="1" applyFill="1" applyBorder="1" applyAlignment="1">
      <alignment vertical="top"/>
    </xf>
    <xf numFmtId="0" fontId="11" fillId="0" borderId="0" xfId="0" applyFont="1" applyFill="1" applyAlignment="1">
      <alignment horizontal="left" wrapText="1"/>
    </xf>
    <xf numFmtId="0" fontId="13" fillId="0" borderId="0" xfId="0" applyFont="1" applyBorder="1"/>
    <xf numFmtId="0" fontId="11" fillId="0" borderId="24" xfId="0" applyFont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/>
    </xf>
    <xf numFmtId="0" fontId="18" fillId="0" borderId="0" xfId="4" applyFont="1" applyFill="1" applyBorder="1" applyAlignment="1">
      <alignment vertical="top"/>
    </xf>
    <xf numFmtId="0" fontId="18" fillId="0" borderId="0" xfId="4" applyFont="1" applyBorder="1" applyAlignment="1">
      <alignment vertical="top"/>
    </xf>
    <xf numFmtId="0" fontId="12" fillId="0" borderId="0" xfId="0" applyFont="1" applyAlignment="1">
      <alignment horizontal="center"/>
    </xf>
    <xf numFmtId="0" fontId="23" fillId="0" borderId="11" xfId="0" applyFont="1" applyBorder="1" applyAlignment="1">
      <alignment wrapText="1"/>
    </xf>
    <xf numFmtId="0" fontId="23" fillId="0" borderId="24" xfId="0" applyFont="1" applyBorder="1" applyAlignment="1">
      <alignment wrapText="1"/>
    </xf>
    <xf numFmtId="0" fontId="23" fillId="0" borderId="25" xfId="0" applyFont="1" applyBorder="1" applyAlignment="1">
      <alignment wrapText="1"/>
    </xf>
    <xf numFmtId="0" fontId="11" fillId="0" borderId="0" xfId="0" applyFont="1" applyBorder="1" applyAlignment="1">
      <alignment horizontal="right"/>
    </xf>
    <xf numFmtId="0" fontId="12" fillId="0" borderId="0" xfId="0" applyFont="1" applyAlignment="1"/>
    <xf numFmtId="0" fontId="17" fillId="0" borderId="1" xfId="0" applyFont="1" applyBorder="1" applyAlignment="1">
      <alignment horizontal="center"/>
    </xf>
    <xf numFmtId="2" fontId="27" fillId="0" borderId="1" xfId="0" quotePrefix="1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0" fontId="27" fillId="0" borderId="1" xfId="0" quotePrefix="1" applyNumberFormat="1" applyFont="1" applyBorder="1" applyAlignment="1">
      <alignment horizontal="center"/>
    </xf>
    <xf numFmtId="0" fontId="27" fillId="0" borderId="1" xfId="0" applyNumberFormat="1" applyFont="1" applyBorder="1" applyAlignment="1">
      <alignment horizontal="center"/>
    </xf>
    <xf numFmtId="0" fontId="27" fillId="0" borderId="1" xfId="0" applyFont="1" applyBorder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justify" wrapText="1"/>
    </xf>
    <xf numFmtId="0" fontId="5" fillId="0" borderId="0" xfId="0" applyFont="1" applyAlignment="1"/>
    <xf numFmtId="0" fontId="2" fillId="0" borderId="2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1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12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9" fillId="0" borderId="24" xfId="0" applyFont="1" applyBorder="1" applyAlignment="1">
      <alignment horizontal="center"/>
    </xf>
    <xf numFmtId="0" fontId="11" fillId="0" borderId="0" xfId="4" applyFont="1" applyFill="1" applyAlignment="1">
      <alignment horizontal="center" vertical="top" wrapText="1"/>
    </xf>
    <xf numFmtId="0" fontId="11" fillId="0" borderId="0" xfId="4" applyFont="1" applyFill="1" applyBorder="1" applyAlignment="1">
      <alignment horizontal="center" vertical="top"/>
    </xf>
    <xf numFmtId="0" fontId="11" fillId="0" borderId="24" xfId="4" applyFont="1" applyFill="1" applyBorder="1" applyAlignment="1">
      <alignment horizontal="center"/>
    </xf>
    <xf numFmtId="0" fontId="11" fillId="0" borderId="24" xfId="4" applyFont="1" applyFill="1" applyBorder="1" applyAlignment="1">
      <alignment horizontal="center" wrapText="1"/>
    </xf>
    <xf numFmtId="0" fontId="23" fillId="0" borderId="1" xfId="0" applyFont="1" applyBorder="1" applyAlignment="1">
      <alignment vertical="center" wrapText="1"/>
    </xf>
    <xf numFmtId="0" fontId="11" fillId="0" borderId="27" xfId="0" applyFont="1" applyBorder="1" applyAlignment="1">
      <alignment horizontal="center"/>
    </xf>
    <xf numFmtId="0" fontId="2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6" fillId="0" borderId="9" xfId="0" applyFont="1" applyBorder="1" applyAlignment="1">
      <alignment horizontal="center" vertical="center" wrapText="1"/>
    </xf>
    <xf numFmtId="0" fontId="16" fillId="0" borderId="2" xfId="0" applyFont="1" applyBorder="1" applyAlignment="1">
      <alignment wrapText="1"/>
    </xf>
  </cellXfs>
  <cellStyles count="5">
    <cellStyle name="Currency 2" xfId="1" xr:uid="{00000000-0005-0000-0000-000000000000}"/>
    <cellStyle name="Currency 3" xfId="2" xr:uid="{00000000-0005-0000-0000-000001000000}"/>
    <cellStyle name="Įprastas" xfId="0" builtinId="0"/>
    <cellStyle name="Kablelis" xfId="3" builtinId="3"/>
    <cellStyle name="Normal_CF_ataskaitos_prie_mokejimo_tvarkos_04011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63"/>
  <sheetViews>
    <sheetView zoomScaleNormal="100" workbookViewId="0">
      <selection activeCell="A37" sqref="A37"/>
    </sheetView>
  </sheetViews>
  <sheetFormatPr defaultRowHeight="14.25"/>
  <cols>
    <col min="1" max="1" width="49.7109375" style="34" customWidth="1"/>
    <col min="2" max="2" width="17.7109375" style="34" customWidth="1"/>
    <col min="3" max="3" width="20.28515625" style="34" customWidth="1"/>
  </cols>
  <sheetData>
    <row r="1" spans="1:3" s="15" customFormat="1" ht="14.25" customHeight="1">
      <c r="A1" s="35"/>
      <c r="B1" s="47"/>
      <c r="C1" s="138" t="s">
        <v>53</v>
      </c>
    </row>
    <row r="2" spans="1:3" ht="12.75" customHeight="1">
      <c r="A2" s="39"/>
      <c r="B2" s="48"/>
      <c r="C2" s="139"/>
    </row>
    <row r="3" spans="1:3" ht="12.75">
      <c r="A3" s="40"/>
      <c r="B3" s="48"/>
      <c r="C3" s="139"/>
    </row>
    <row r="4" spans="1:3" ht="12.75">
      <c r="A4" s="40"/>
      <c r="B4" s="48"/>
      <c r="C4" s="139"/>
    </row>
    <row r="5" spans="1:3" ht="12.75">
      <c r="A5" s="40"/>
      <c r="B5" s="48"/>
      <c r="C5" s="139"/>
    </row>
    <row r="6" spans="1:3" ht="12.75">
      <c r="A6" s="40"/>
      <c r="B6" s="48"/>
      <c r="C6" s="48"/>
    </row>
    <row r="7" spans="1:3" ht="12.75">
      <c r="A7" s="136" t="s">
        <v>56</v>
      </c>
      <c r="B7" s="136"/>
      <c r="C7" s="136"/>
    </row>
    <row r="8" spans="1:3" ht="12.75">
      <c r="A8" s="136" t="s">
        <v>55</v>
      </c>
      <c r="B8" s="136"/>
      <c r="C8" s="136"/>
    </row>
    <row r="9" spans="1:3" ht="12.75">
      <c r="A9" s="49"/>
      <c r="B9" s="49"/>
      <c r="C9" s="49"/>
    </row>
    <row r="10" spans="1:3" ht="12.75">
      <c r="A10" s="137" t="s">
        <v>57</v>
      </c>
      <c r="B10" s="137"/>
      <c r="C10" s="137"/>
    </row>
    <row r="11" spans="1:3" ht="12.75">
      <c r="A11" s="137" t="s">
        <v>58</v>
      </c>
      <c r="B11" s="137"/>
      <c r="C11" s="137"/>
    </row>
    <row r="12" spans="1:3" ht="13.5" thickBot="1">
      <c r="A12" s="65" t="s">
        <v>2</v>
      </c>
      <c r="B12" s="36"/>
      <c r="C12" s="41" t="s">
        <v>52</v>
      </c>
    </row>
    <row r="13" spans="1:3" ht="13.5" thickBot="1">
      <c r="A13" s="58" t="s">
        <v>59</v>
      </c>
      <c r="B13" s="59" t="s">
        <v>3</v>
      </c>
      <c r="C13" s="60" t="s">
        <v>4</v>
      </c>
    </row>
    <row r="14" spans="1:3" ht="12.75">
      <c r="A14" s="56" t="s">
        <v>2</v>
      </c>
      <c r="B14" s="61">
        <f>SUM(B15+B30)</f>
        <v>8425705</v>
      </c>
      <c r="C14" s="57">
        <f>SUM(C15+C30)</f>
        <v>8457577.3000000007</v>
      </c>
    </row>
    <row r="15" spans="1:3" ht="12.75">
      <c r="A15" s="56" t="s">
        <v>5</v>
      </c>
      <c r="B15" s="46">
        <f>SUM(B16+B19+B29)</f>
        <v>7574489</v>
      </c>
      <c r="C15" s="62">
        <f>SUM(C16+C19+C29)</f>
        <v>7484403</v>
      </c>
    </row>
    <row r="16" spans="1:3" ht="12.75">
      <c r="A16" s="37" t="s">
        <v>6</v>
      </c>
      <c r="B16" s="46">
        <f>SUM(B17+B18)</f>
        <v>2175641</v>
      </c>
      <c r="C16" s="63">
        <f>SUM(C17+C18)</f>
        <v>2783114.2</v>
      </c>
    </row>
    <row r="17" spans="1:3" ht="12.75">
      <c r="A17" s="42" t="s">
        <v>7</v>
      </c>
      <c r="B17" s="45">
        <v>1338234</v>
      </c>
      <c r="C17" s="64">
        <v>1614164.2</v>
      </c>
    </row>
    <row r="18" spans="1:3" ht="12.75">
      <c r="A18" s="42" t="s">
        <v>8</v>
      </c>
      <c r="B18" s="45">
        <v>837407</v>
      </c>
      <c r="C18" s="64">
        <v>1168950</v>
      </c>
    </row>
    <row r="19" spans="1:3" ht="12.75">
      <c r="A19" s="37" t="s">
        <v>9</v>
      </c>
      <c r="B19" s="46">
        <f>SUM(B20:B28)</f>
        <v>5239498</v>
      </c>
      <c r="C19" s="63">
        <f>SUM(C20:C28)</f>
        <v>4553801.5</v>
      </c>
    </row>
    <row r="20" spans="1:3" ht="12.75">
      <c r="A20" s="42" t="s">
        <v>10</v>
      </c>
      <c r="B20" s="45">
        <v>4628807</v>
      </c>
      <c r="C20" s="64">
        <v>3930095.8</v>
      </c>
    </row>
    <row r="21" spans="1:3" ht="25.5">
      <c r="A21" s="43" t="s">
        <v>11</v>
      </c>
      <c r="B21" s="45">
        <v>13000</v>
      </c>
      <c r="C21" s="64">
        <v>13811.1</v>
      </c>
    </row>
    <row r="22" spans="1:3" ht="25.5">
      <c r="A22" s="43" t="s">
        <v>12</v>
      </c>
      <c r="B22" s="45">
        <v>341353</v>
      </c>
      <c r="C22" s="64">
        <v>437159.6</v>
      </c>
    </row>
    <row r="23" spans="1:3" ht="12.75">
      <c r="A23" s="42" t="s">
        <v>14</v>
      </c>
      <c r="B23" s="45">
        <v>1500</v>
      </c>
      <c r="C23" s="64">
        <v>1033.5</v>
      </c>
    </row>
    <row r="24" spans="1:3" ht="12.75">
      <c r="A24" s="42" t="s">
        <v>15</v>
      </c>
      <c r="B24" s="45">
        <v>28000</v>
      </c>
      <c r="C24" s="64">
        <v>32704.7</v>
      </c>
    </row>
    <row r="25" spans="1:3" ht="12.75">
      <c r="A25" s="42" t="s">
        <v>16</v>
      </c>
      <c r="B25" s="45">
        <v>10000</v>
      </c>
      <c r="C25" s="64">
        <v>13621</v>
      </c>
    </row>
    <row r="26" spans="1:3" ht="12.75">
      <c r="A26" s="42" t="s">
        <v>17</v>
      </c>
      <c r="B26" s="45">
        <v>66000</v>
      </c>
      <c r="C26" s="64">
        <v>54830</v>
      </c>
    </row>
    <row r="27" spans="1:3" ht="12.75">
      <c r="A27" s="42" t="s">
        <v>18</v>
      </c>
      <c r="B27" s="45">
        <v>91238</v>
      </c>
      <c r="C27" s="64">
        <v>25324.6</v>
      </c>
    </row>
    <row r="28" spans="1:3" ht="12.75">
      <c r="A28" s="42" t="s">
        <v>19</v>
      </c>
      <c r="B28" s="45">
        <v>59600</v>
      </c>
      <c r="C28" s="64">
        <v>45221.2</v>
      </c>
    </row>
    <row r="29" spans="1:3" ht="12.75">
      <c r="A29" s="38" t="s">
        <v>20</v>
      </c>
      <c r="B29" s="45">
        <v>159350</v>
      </c>
      <c r="C29" s="63">
        <v>147487.29999999999</v>
      </c>
    </row>
    <row r="30" spans="1:3" ht="12.75">
      <c r="A30" s="37" t="s">
        <v>21</v>
      </c>
      <c r="B30" s="46">
        <f>SUM(B31+B39+B46+B47)</f>
        <v>851216</v>
      </c>
      <c r="C30" s="63">
        <f>SUM(C31+C39+C46+C47)</f>
        <v>973174.3</v>
      </c>
    </row>
    <row r="31" spans="1:3" ht="12.75">
      <c r="A31" s="37" t="s">
        <v>22</v>
      </c>
      <c r="B31" s="46">
        <f>SUM(B32:B38)</f>
        <v>325314</v>
      </c>
      <c r="C31" s="63">
        <f>SUM(C32:C38)</f>
        <v>321155.3</v>
      </c>
    </row>
    <row r="32" spans="1:3" ht="12.75">
      <c r="A32" s="42" t="s">
        <v>23</v>
      </c>
      <c r="B32" s="45">
        <v>99242</v>
      </c>
      <c r="C32" s="64">
        <v>98096.5</v>
      </c>
    </row>
    <row r="33" spans="1:3" ht="12.75">
      <c r="A33" s="42" t="s">
        <v>24</v>
      </c>
      <c r="B33" s="45">
        <v>18700</v>
      </c>
      <c r="C33" s="64">
        <v>8974.2999999999993</v>
      </c>
    </row>
    <row r="34" spans="1:3" ht="12.75">
      <c r="A34" s="42" t="s">
        <v>25</v>
      </c>
      <c r="B34" s="45">
        <v>65400</v>
      </c>
      <c r="C34" s="64">
        <v>66616.899999999994</v>
      </c>
    </row>
    <row r="35" spans="1:3" ht="12.75">
      <c r="A35" s="42" t="s">
        <v>26</v>
      </c>
      <c r="B35" s="45">
        <v>57986</v>
      </c>
      <c r="C35" s="64">
        <v>67009.8</v>
      </c>
    </row>
    <row r="36" spans="1:3" ht="12.75">
      <c r="A36" s="42" t="s">
        <v>61</v>
      </c>
      <c r="B36" s="45">
        <v>18660</v>
      </c>
      <c r="C36" s="64">
        <v>19963.400000000001</v>
      </c>
    </row>
    <row r="37" spans="1:3" ht="12.75">
      <c r="A37" s="43" t="s">
        <v>28</v>
      </c>
      <c r="B37" s="45">
        <v>15172</v>
      </c>
      <c r="C37" s="64">
        <v>16728.900000000001</v>
      </c>
    </row>
    <row r="38" spans="1:3" ht="12.75">
      <c r="A38" s="42" t="s">
        <v>29</v>
      </c>
      <c r="B38" s="45">
        <v>50154</v>
      </c>
      <c r="C38" s="64">
        <v>43765.5</v>
      </c>
    </row>
    <row r="39" spans="1:3" ht="12.75">
      <c r="A39" s="37" t="s">
        <v>30</v>
      </c>
      <c r="B39" s="46">
        <f>SUM(B40:B45)</f>
        <v>461147</v>
      </c>
      <c r="C39" s="63">
        <f>SUM(C40:C45)</f>
        <v>576085.69999999995</v>
      </c>
    </row>
    <row r="40" spans="1:3" ht="12.75">
      <c r="A40" s="42" t="s">
        <v>31</v>
      </c>
      <c r="B40" s="45">
        <v>15160</v>
      </c>
      <c r="C40" s="64">
        <v>16363.1</v>
      </c>
    </row>
    <row r="41" spans="1:3" ht="12.75">
      <c r="A41" s="42" t="s">
        <v>32</v>
      </c>
      <c r="B41" s="45">
        <v>19500</v>
      </c>
      <c r="C41" s="64">
        <v>21647.599999999999</v>
      </c>
    </row>
    <row r="42" spans="1:3" ht="12.75">
      <c r="A42" s="42" t="s">
        <v>33</v>
      </c>
      <c r="B42" s="45">
        <v>243459</v>
      </c>
      <c r="C42" s="64">
        <v>269511.3</v>
      </c>
    </row>
    <row r="43" spans="1:3" ht="12.75">
      <c r="A43" s="43" t="s">
        <v>34</v>
      </c>
      <c r="B43" s="45">
        <v>150828</v>
      </c>
      <c r="C43" s="64">
        <v>228574</v>
      </c>
    </row>
    <row r="44" spans="1:3" ht="12.75">
      <c r="A44" s="42" t="s">
        <v>35</v>
      </c>
      <c r="B44" s="45">
        <v>9200</v>
      </c>
      <c r="C44" s="64">
        <v>12158.2</v>
      </c>
    </row>
    <row r="45" spans="1:3" ht="12.75">
      <c r="A45" s="42" t="s">
        <v>36</v>
      </c>
      <c r="B45" s="45">
        <v>23000</v>
      </c>
      <c r="C45" s="64">
        <v>27831.5</v>
      </c>
    </row>
    <row r="46" spans="1:3" ht="12.75">
      <c r="A46" s="37" t="s">
        <v>37</v>
      </c>
      <c r="B46" s="45">
        <v>35845</v>
      </c>
      <c r="C46" s="64">
        <v>36674.9</v>
      </c>
    </row>
    <row r="47" spans="1:3" ht="12.75">
      <c r="A47" s="37" t="s">
        <v>38</v>
      </c>
      <c r="B47" s="45">
        <v>28910</v>
      </c>
      <c r="C47" s="64">
        <v>39258.400000000001</v>
      </c>
    </row>
    <row r="48" spans="1:3" ht="38.25">
      <c r="A48" s="38" t="s">
        <v>39</v>
      </c>
      <c r="B48" s="46">
        <f>SUM(B49+B52)</f>
        <v>54835</v>
      </c>
      <c r="C48" s="63">
        <f>SUM(C49+C52)</f>
        <v>88943.5</v>
      </c>
    </row>
    <row r="49" spans="1:3" ht="12.75">
      <c r="A49" s="38" t="s">
        <v>40</v>
      </c>
      <c r="B49" s="46">
        <f>SUM(B50+B51)</f>
        <v>28850</v>
      </c>
      <c r="C49" s="63">
        <f>SUM(C50+C51)</f>
        <v>60734.5</v>
      </c>
    </row>
    <row r="50" spans="1:3" ht="12.75">
      <c r="A50" s="42" t="s">
        <v>41</v>
      </c>
      <c r="B50" s="45">
        <v>17500</v>
      </c>
      <c r="C50" s="64">
        <v>48534.3</v>
      </c>
    </row>
    <row r="51" spans="1:3" ht="12.75">
      <c r="A51" s="42" t="s">
        <v>42</v>
      </c>
      <c r="B51" s="45">
        <v>11350</v>
      </c>
      <c r="C51" s="64">
        <v>12200.2</v>
      </c>
    </row>
    <row r="52" spans="1:3" ht="12.75">
      <c r="A52" s="37" t="s">
        <v>43</v>
      </c>
      <c r="B52" s="45">
        <v>25985</v>
      </c>
      <c r="C52" s="63">
        <v>28209</v>
      </c>
    </row>
    <row r="53" spans="1:3" ht="12.75">
      <c r="A53" s="42" t="s">
        <v>44</v>
      </c>
      <c r="B53" s="45">
        <v>25985</v>
      </c>
      <c r="C53" s="64">
        <v>28209</v>
      </c>
    </row>
    <row r="54" spans="1:3" ht="12.75">
      <c r="A54" s="37" t="s">
        <v>45</v>
      </c>
      <c r="B54" s="46">
        <f>SUM(B14+B48)</f>
        <v>8480540</v>
      </c>
      <c r="C54" s="63">
        <f>SUM(C14+C48)</f>
        <v>8546520.8000000007</v>
      </c>
    </row>
    <row r="55" spans="1:3" ht="12.75">
      <c r="A55" s="37" t="s">
        <v>46</v>
      </c>
      <c r="B55" s="45">
        <v>1590281</v>
      </c>
      <c r="C55" s="64">
        <v>1389793.6</v>
      </c>
    </row>
    <row r="56" spans="1:3" ht="13.5" thickBot="1">
      <c r="A56" s="54" t="s">
        <v>51</v>
      </c>
      <c r="B56" s="55">
        <f>SUM(B54+B55)</f>
        <v>10070821</v>
      </c>
      <c r="C56" s="55">
        <f>SUM(C54+C55)</f>
        <v>9936314.4000000004</v>
      </c>
    </row>
    <row r="57" spans="1:3" ht="12.75">
      <c r="A57"/>
      <c r="B57"/>
      <c r="C57"/>
    </row>
    <row r="58" spans="1:3" ht="12.75">
      <c r="A58"/>
      <c r="B58"/>
      <c r="C58"/>
    </row>
    <row r="59" spans="1:3" ht="12.75">
      <c r="A59"/>
      <c r="B59"/>
      <c r="C59"/>
    </row>
    <row r="60" spans="1:3" ht="12.75">
      <c r="A60"/>
      <c r="B60"/>
      <c r="C60"/>
    </row>
    <row r="61" spans="1:3" ht="12.75">
      <c r="A61"/>
      <c r="B61"/>
      <c r="C61"/>
    </row>
    <row r="62" spans="1:3" ht="12.75">
      <c r="A62" s="44"/>
      <c r="B62" s="44"/>
      <c r="C62" s="44"/>
    </row>
    <row r="63" spans="1:3">
      <c r="A63" s="35"/>
      <c r="B63" s="35"/>
      <c r="C63" s="35"/>
    </row>
  </sheetData>
  <customSheetViews>
    <customSheetView guid="{7EA8C0BA-5411-44A0-9628-9A22CD2E3A9E}" showPageBreaks="1" state="hidden">
      <selection activeCell="A37" sqref="A37"/>
      <pageMargins left="0.96" right="0.24" top="0.53" bottom="0.27" header="0.5" footer="0.27"/>
      <pageSetup paperSize="9" orientation="portrait" r:id="rId1"/>
      <headerFooter alignWithMargins="0"/>
    </customSheetView>
  </customSheetViews>
  <mergeCells count="5">
    <mergeCell ref="A8:C8"/>
    <mergeCell ref="A11:C11"/>
    <mergeCell ref="C1:C5"/>
    <mergeCell ref="A7:C7"/>
    <mergeCell ref="A10:C10"/>
  </mergeCells>
  <phoneticPr fontId="5" type="noConversion"/>
  <pageMargins left="0.96" right="0.24" top="0.53" bottom="0.27" header="0.5" footer="0.27"/>
  <pageSetup paperSize="9" orientation="portrait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64"/>
  <sheetViews>
    <sheetView topLeftCell="A37" zoomScaleNormal="100" workbookViewId="0">
      <selection activeCell="C52" sqref="C52"/>
    </sheetView>
  </sheetViews>
  <sheetFormatPr defaultRowHeight="14.25"/>
  <cols>
    <col min="1" max="1" width="49.7109375" style="34" customWidth="1"/>
    <col min="2" max="2" width="17.7109375" style="34" customWidth="1"/>
    <col min="3" max="3" width="20.28515625" style="34" customWidth="1"/>
  </cols>
  <sheetData>
    <row r="1" spans="1:3" s="15" customFormat="1" ht="14.25" customHeight="1">
      <c r="A1" s="35"/>
      <c r="B1" s="47"/>
      <c r="C1" s="138" t="s">
        <v>54</v>
      </c>
    </row>
    <row r="2" spans="1:3" ht="12.75" customHeight="1">
      <c r="A2" s="39"/>
      <c r="B2" s="48"/>
      <c r="C2" s="139"/>
    </row>
    <row r="3" spans="1:3" ht="12.75">
      <c r="A3" s="40"/>
      <c r="B3" s="48"/>
      <c r="C3" s="139"/>
    </row>
    <row r="4" spans="1:3" ht="12.75">
      <c r="A4" s="40"/>
      <c r="B4" s="48"/>
      <c r="C4" s="139"/>
    </row>
    <row r="5" spans="1:3" ht="12.75">
      <c r="A5" s="40"/>
      <c r="B5" s="48"/>
      <c r="C5" s="139"/>
    </row>
    <row r="6" spans="1:3" ht="12.75">
      <c r="A6" s="40"/>
      <c r="B6" s="48"/>
      <c r="C6" s="48"/>
    </row>
    <row r="7" spans="1:3" ht="12.75">
      <c r="A7" s="136" t="s">
        <v>56</v>
      </c>
      <c r="B7" s="136"/>
      <c r="C7" s="136"/>
    </row>
    <row r="8" spans="1:3" ht="12.75">
      <c r="A8" s="136" t="s">
        <v>60</v>
      </c>
      <c r="B8" s="136"/>
      <c r="C8" s="136"/>
    </row>
    <row r="9" spans="1:3" ht="12.75">
      <c r="A9" s="49"/>
      <c r="B9" s="49"/>
      <c r="C9" s="49"/>
    </row>
    <row r="10" spans="1:3" ht="12.75">
      <c r="A10" s="137" t="s">
        <v>57</v>
      </c>
      <c r="B10" s="137"/>
      <c r="C10" s="137"/>
    </row>
    <row r="11" spans="1:3" ht="12.75">
      <c r="A11" s="141" t="s">
        <v>58</v>
      </c>
      <c r="B11" s="141"/>
      <c r="C11" s="141"/>
    </row>
    <row r="12" spans="1:3" ht="13.5" thickBot="1">
      <c r="A12" s="140" t="s">
        <v>2</v>
      </c>
      <c r="B12" s="140"/>
      <c r="C12" s="140"/>
    </row>
    <row r="13" spans="1:3" ht="13.5" thickBot="1">
      <c r="A13" s="58" t="s">
        <v>59</v>
      </c>
      <c r="B13" s="59" t="s">
        <v>3</v>
      </c>
      <c r="C13" s="60" t="s">
        <v>4</v>
      </c>
    </row>
    <row r="14" spans="1:3" ht="12.75">
      <c r="A14" s="56" t="s">
        <v>2</v>
      </c>
      <c r="B14" s="68">
        <f>SUM(B15+B31)</f>
        <v>10280077</v>
      </c>
      <c r="C14" s="62">
        <f>SUM(C15+C31)</f>
        <v>10315287.600000001</v>
      </c>
    </row>
    <row r="15" spans="1:3" ht="12.75">
      <c r="A15" s="37" t="s">
        <v>5</v>
      </c>
      <c r="B15" s="46">
        <f>SUM(B16+B19+B30)</f>
        <v>9428861</v>
      </c>
      <c r="C15" s="63">
        <f>SUM(C16+C19+C30)</f>
        <v>9342113.3000000007</v>
      </c>
    </row>
    <row r="16" spans="1:3" ht="12.75">
      <c r="A16" s="37" t="s">
        <v>6</v>
      </c>
      <c r="B16" s="46">
        <f>SUM(B17+B18)</f>
        <v>2175641</v>
      </c>
      <c r="C16" s="63">
        <f>SUM(C17+C18)</f>
        <v>2783114.2</v>
      </c>
    </row>
    <row r="17" spans="1:3" ht="12.75">
      <c r="A17" s="50" t="s">
        <v>7</v>
      </c>
      <c r="B17" s="51">
        <v>1338234</v>
      </c>
      <c r="C17" s="66">
        <v>1614164.2</v>
      </c>
    </row>
    <row r="18" spans="1:3" ht="12.75">
      <c r="A18" s="50" t="s">
        <v>8</v>
      </c>
      <c r="B18" s="51">
        <v>837407</v>
      </c>
      <c r="C18" s="66">
        <v>1168950</v>
      </c>
    </row>
    <row r="19" spans="1:3" ht="12.75">
      <c r="A19" s="37" t="s">
        <v>9</v>
      </c>
      <c r="B19" s="46">
        <f>SUM(B20:B29)</f>
        <v>7093870</v>
      </c>
      <c r="C19" s="63">
        <f>SUM(C20:C29)</f>
        <v>6411511.7999999998</v>
      </c>
    </row>
    <row r="20" spans="1:3" ht="12.75">
      <c r="A20" s="50" t="s">
        <v>10</v>
      </c>
      <c r="B20" s="51">
        <v>4628807</v>
      </c>
      <c r="C20" s="66">
        <v>3930095.8</v>
      </c>
    </row>
    <row r="21" spans="1:3" ht="25.5">
      <c r="A21" s="52" t="s">
        <v>11</v>
      </c>
      <c r="B21" s="51">
        <v>13000</v>
      </c>
      <c r="C21" s="66">
        <v>13811.1</v>
      </c>
    </row>
    <row r="22" spans="1:3" ht="25.5">
      <c r="A22" s="52" t="s">
        <v>12</v>
      </c>
      <c r="B22" s="51">
        <v>341353</v>
      </c>
      <c r="C22" s="66">
        <v>437159.6</v>
      </c>
    </row>
    <row r="23" spans="1:3" ht="12.75">
      <c r="A23" s="50" t="s">
        <v>13</v>
      </c>
      <c r="B23" s="51">
        <v>1500</v>
      </c>
      <c r="C23" s="66">
        <v>1033.5</v>
      </c>
    </row>
    <row r="24" spans="1:3" ht="12.75">
      <c r="A24" s="50" t="s">
        <v>14</v>
      </c>
      <c r="B24" s="51">
        <v>1854372</v>
      </c>
      <c r="C24" s="66">
        <v>1857710.3</v>
      </c>
    </row>
    <row r="25" spans="1:3" ht="12.75">
      <c r="A25" s="50" t="s">
        <v>15</v>
      </c>
      <c r="B25" s="51">
        <v>28000</v>
      </c>
      <c r="C25" s="66">
        <v>32704.7</v>
      </c>
    </row>
    <row r="26" spans="1:3" ht="12.75">
      <c r="A26" s="50" t="s">
        <v>16</v>
      </c>
      <c r="B26" s="51">
        <v>10000</v>
      </c>
      <c r="C26" s="66">
        <v>13621</v>
      </c>
    </row>
    <row r="27" spans="1:3" ht="12.75">
      <c r="A27" s="50" t="s">
        <v>17</v>
      </c>
      <c r="B27" s="51">
        <v>66000</v>
      </c>
      <c r="C27" s="66">
        <v>54830</v>
      </c>
    </row>
    <row r="28" spans="1:3" ht="12.75">
      <c r="A28" s="50" t="s">
        <v>18</v>
      </c>
      <c r="B28" s="51">
        <v>91238</v>
      </c>
      <c r="C28" s="66">
        <v>25324.6</v>
      </c>
    </row>
    <row r="29" spans="1:3" ht="12.75">
      <c r="A29" s="50" t="s">
        <v>19</v>
      </c>
      <c r="B29" s="51">
        <v>59600</v>
      </c>
      <c r="C29" s="66">
        <v>45221.2</v>
      </c>
    </row>
    <row r="30" spans="1:3" ht="12.75">
      <c r="A30" s="38" t="s">
        <v>20</v>
      </c>
      <c r="B30" s="51">
        <v>159350</v>
      </c>
      <c r="C30" s="63">
        <v>147487.29999999999</v>
      </c>
    </row>
    <row r="31" spans="1:3" ht="12.75">
      <c r="A31" s="37" t="s">
        <v>21</v>
      </c>
      <c r="B31" s="46">
        <f>SUM(B32+B40+B47+B48)</f>
        <v>851216</v>
      </c>
      <c r="C31" s="63">
        <f>SUM(C32+C40+C47+C48)</f>
        <v>973174.3</v>
      </c>
    </row>
    <row r="32" spans="1:3" ht="12.75">
      <c r="A32" s="37" t="s">
        <v>22</v>
      </c>
      <c r="B32" s="46">
        <f>SUM(B33:B39)</f>
        <v>325314</v>
      </c>
      <c r="C32" s="63">
        <f>SUM(C33:C39)</f>
        <v>321155.3</v>
      </c>
    </row>
    <row r="33" spans="1:3" ht="12.75">
      <c r="A33" s="50" t="s">
        <v>23</v>
      </c>
      <c r="B33" s="51">
        <v>99242</v>
      </c>
      <c r="C33" s="66">
        <v>98096.5</v>
      </c>
    </row>
    <row r="34" spans="1:3" ht="12.75">
      <c r="A34" s="50" t="s">
        <v>24</v>
      </c>
      <c r="B34" s="51">
        <v>18700</v>
      </c>
      <c r="C34" s="66">
        <v>8974.2999999999993</v>
      </c>
    </row>
    <row r="35" spans="1:3" ht="12.75">
      <c r="A35" s="50" t="s">
        <v>25</v>
      </c>
      <c r="B35" s="51">
        <v>65400</v>
      </c>
      <c r="C35" s="66">
        <v>66616.899999999994</v>
      </c>
    </row>
    <row r="36" spans="1:3" ht="12.75">
      <c r="A36" s="50" t="s">
        <v>26</v>
      </c>
      <c r="B36" s="51">
        <v>57986</v>
      </c>
      <c r="C36" s="66">
        <v>67009.8</v>
      </c>
    </row>
    <row r="37" spans="1:3" ht="12.75">
      <c r="A37" s="50" t="s">
        <v>27</v>
      </c>
      <c r="B37" s="51">
        <v>18660</v>
      </c>
      <c r="C37" s="66">
        <v>19963.400000000001</v>
      </c>
    </row>
    <row r="38" spans="1:3" ht="12.75">
      <c r="A38" s="52" t="s">
        <v>28</v>
      </c>
      <c r="B38" s="51">
        <v>15172</v>
      </c>
      <c r="C38" s="66">
        <v>16728.900000000001</v>
      </c>
    </row>
    <row r="39" spans="1:3" ht="12.75">
      <c r="A39" s="50" t="s">
        <v>29</v>
      </c>
      <c r="B39" s="51">
        <v>50154</v>
      </c>
      <c r="C39" s="66">
        <v>43765.5</v>
      </c>
    </row>
    <row r="40" spans="1:3" ht="12.75">
      <c r="A40" s="37" t="s">
        <v>30</v>
      </c>
      <c r="B40" s="46">
        <f>SUM(B41:B46)</f>
        <v>461147</v>
      </c>
      <c r="C40" s="63">
        <f>SUM(C41:C46)</f>
        <v>576085.69999999995</v>
      </c>
    </row>
    <row r="41" spans="1:3" ht="12.75">
      <c r="A41" s="50" t="s">
        <v>31</v>
      </c>
      <c r="B41" s="51">
        <v>15160</v>
      </c>
      <c r="C41" s="66">
        <v>16363.1</v>
      </c>
    </row>
    <row r="42" spans="1:3" ht="12.75">
      <c r="A42" s="50" t="s">
        <v>32</v>
      </c>
      <c r="B42" s="51">
        <v>19500</v>
      </c>
      <c r="C42" s="66">
        <v>21647.599999999999</v>
      </c>
    </row>
    <row r="43" spans="1:3" ht="12.75">
      <c r="A43" s="50" t="s">
        <v>33</v>
      </c>
      <c r="B43" s="51">
        <v>243459</v>
      </c>
      <c r="C43" s="66">
        <v>269511.3</v>
      </c>
    </row>
    <row r="44" spans="1:3" ht="12.75">
      <c r="A44" s="52" t="s">
        <v>34</v>
      </c>
      <c r="B44" s="51">
        <v>150828</v>
      </c>
      <c r="C44" s="66">
        <v>228574</v>
      </c>
    </row>
    <row r="45" spans="1:3" ht="12.75">
      <c r="A45" s="50" t="s">
        <v>35</v>
      </c>
      <c r="B45" s="51">
        <v>9200</v>
      </c>
      <c r="C45" s="66">
        <v>12158.2</v>
      </c>
    </row>
    <row r="46" spans="1:3" ht="12.75">
      <c r="A46" s="50" t="s">
        <v>36</v>
      </c>
      <c r="B46" s="51">
        <v>23000</v>
      </c>
      <c r="C46" s="66">
        <v>27831.5</v>
      </c>
    </row>
    <row r="47" spans="1:3" ht="12.75">
      <c r="A47" s="37" t="s">
        <v>37</v>
      </c>
      <c r="B47" s="51">
        <v>35845</v>
      </c>
      <c r="C47" s="66">
        <v>36674.9</v>
      </c>
    </row>
    <row r="48" spans="1:3" ht="12.75">
      <c r="A48" s="37" t="s">
        <v>38</v>
      </c>
      <c r="B48" s="51">
        <v>28910</v>
      </c>
      <c r="C48" s="66">
        <v>39258.400000000001</v>
      </c>
    </row>
    <row r="49" spans="1:3" ht="38.25">
      <c r="A49" s="38" t="s">
        <v>39</v>
      </c>
      <c r="B49" s="46">
        <f>SUM(B50+B53)</f>
        <v>54835</v>
      </c>
      <c r="C49" s="63">
        <f>SUM(C50+C53)</f>
        <v>88943.5</v>
      </c>
    </row>
    <row r="50" spans="1:3" ht="12.75">
      <c r="A50" s="38" t="s">
        <v>40</v>
      </c>
      <c r="B50" s="46">
        <f>SUM(B51+B52)</f>
        <v>28850</v>
      </c>
      <c r="C50" s="63">
        <f>SUM(C51+C52)</f>
        <v>60734.5</v>
      </c>
    </row>
    <row r="51" spans="1:3" ht="12.75">
      <c r="A51" s="50" t="s">
        <v>41</v>
      </c>
      <c r="B51" s="51">
        <v>17500</v>
      </c>
      <c r="C51" s="66">
        <v>48534.3</v>
      </c>
    </row>
    <row r="52" spans="1:3" ht="12.75">
      <c r="A52" s="50" t="s">
        <v>42</v>
      </c>
      <c r="B52" s="51">
        <v>11350</v>
      </c>
      <c r="C52" s="66">
        <v>12200.2</v>
      </c>
    </row>
    <row r="53" spans="1:3" ht="12.75">
      <c r="A53" s="37" t="s">
        <v>43</v>
      </c>
      <c r="B53" s="51">
        <v>25985</v>
      </c>
      <c r="C53" s="63">
        <v>28209</v>
      </c>
    </row>
    <row r="54" spans="1:3" ht="12.75">
      <c r="A54" s="50" t="s">
        <v>44</v>
      </c>
      <c r="B54" s="51">
        <v>25985</v>
      </c>
      <c r="C54" s="66">
        <v>28209</v>
      </c>
    </row>
    <row r="55" spans="1:3" ht="12.75">
      <c r="A55" s="37" t="s">
        <v>45</v>
      </c>
      <c r="B55" s="46">
        <f>SUM(B14+B49)</f>
        <v>10334912</v>
      </c>
      <c r="C55" s="63">
        <f>SUM(C14+C49)</f>
        <v>10404231.100000001</v>
      </c>
    </row>
    <row r="56" spans="1:3" ht="12.75">
      <c r="A56" s="37" t="s">
        <v>46</v>
      </c>
      <c r="B56" s="51">
        <v>1590281</v>
      </c>
      <c r="C56" s="66">
        <v>1389793.6</v>
      </c>
    </row>
    <row r="57" spans="1:3" ht="13.5" thickBot="1">
      <c r="A57" s="54" t="s">
        <v>51</v>
      </c>
      <c r="B57" s="46">
        <f>SUM(B55+B56)</f>
        <v>11925193</v>
      </c>
      <c r="C57" s="67">
        <f>SUM(C55+C56)</f>
        <v>11794024.700000001</v>
      </c>
    </row>
    <row r="58" spans="1:3" ht="12.75">
      <c r="A58"/>
      <c r="B58"/>
      <c r="C58"/>
    </row>
    <row r="59" spans="1:3" ht="12.75">
      <c r="A59"/>
      <c r="B59"/>
      <c r="C59"/>
    </row>
    <row r="60" spans="1:3" ht="12.75">
      <c r="A60"/>
      <c r="B60"/>
      <c r="C60"/>
    </row>
    <row r="61" spans="1:3" ht="12.75">
      <c r="A61"/>
      <c r="B61"/>
      <c r="C61"/>
    </row>
    <row r="62" spans="1:3" ht="12.75">
      <c r="A62"/>
      <c r="B62"/>
      <c r="C62"/>
    </row>
    <row r="63" spans="1:3" ht="12.75">
      <c r="A63" s="53"/>
      <c r="B63" s="53"/>
      <c r="C63" s="53"/>
    </row>
    <row r="64" spans="1:3">
      <c r="A64" s="35"/>
      <c r="B64" s="35"/>
      <c r="C64" s="35"/>
    </row>
  </sheetData>
  <customSheetViews>
    <customSheetView guid="{7EA8C0BA-5411-44A0-9628-9A22CD2E3A9E}" showPageBreaks="1" state="hidden" topLeftCell="A37">
      <selection activeCell="C52" sqref="C52"/>
      <pageMargins left="0.96" right="0.24" top="0.53" bottom="0.27" header="0.5" footer="0.27"/>
      <pageSetup paperSize="9" orientation="portrait" r:id="rId1"/>
      <headerFooter alignWithMargins="0"/>
    </customSheetView>
  </customSheetViews>
  <mergeCells count="6">
    <mergeCell ref="C1:C5"/>
    <mergeCell ref="A7:C7"/>
    <mergeCell ref="A12:C12"/>
    <mergeCell ref="A11:C11"/>
    <mergeCell ref="A8:C8"/>
    <mergeCell ref="A10:C10"/>
  </mergeCells>
  <phoneticPr fontId="5" type="noConversion"/>
  <pageMargins left="0.96" right="0.24" top="0.53" bottom="0.27" header="0.5" footer="0.27"/>
  <pageSetup paperSize="9" orientation="portrait" r:id="rId2"/>
  <headerFooter alignWithMargins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55"/>
  <sheetViews>
    <sheetView workbookViewId="0">
      <selection activeCell="E22" sqref="E22"/>
    </sheetView>
  </sheetViews>
  <sheetFormatPr defaultRowHeight="12.75"/>
  <cols>
    <col min="1" max="1" width="33.5703125" customWidth="1"/>
    <col min="2" max="2" width="12.42578125" customWidth="1"/>
    <col min="3" max="3" width="10.85546875" customWidth="1"/>
    <col min="4" max="4" width="10.7109375" customWidth="1"/>
    <col min="5" max="5" width="10.85546875" customWidth="1"/>
    <col min="6" max="6" width="22.85546875" customWidth="1"/>
  </cols>
  <sheetData>
    <row r="1" spans="1:11" ht="51.75" customHeight="1">
      <c r="A1" s="26"/>
      <c r="B1" s="26"/>
      <c r="C1" s="26"/>
      <c r="D1" s="143" t="s">
        <v>49</v>
      </c>
      <c r="E1" s="144"/>
      <c r="F1" s="26"/>
      <c r="G1" s="16"/>
    </row>
    <row r="3" spans="1:11" ht="21" customHeight="1">
      <c r="A3" s="32" t="s">
        <v>0</v>
      </c>
      <c r="B3" s="33"/>
      <c r="C3" s="33"/>
      <c r="D3" s="33"/>
      <c r="E3" s="33"/>
      <c r="F3" s="33"/>
      <c r="G3" s="1"/>
      <c r="H3" s="1"/>
      <c r="I3" s="1"/>
      <c r="J3" s="2"/>
      <c r="K3" s="2"/>
    </row>
    <row r="5" spans="1:11">
      <c r="A5" s="142" t="s">
        <v>1</v>
      </c>
      <c r="B5" s="142"/>
      <c r="C5" s="142"/>
      <c r="D5" s="142"/>
      <c r="E5" s="25"/>
    </row>
    <row r="6" spans="1:11" ht="13.5" thickBot="1"/>
    <row r="7" spans="1:11" ht="13.5" thickBot="1">
      <c r="A7" s="5" t="s">
        <v>2</v>
      </c>
      <c r="B7" s="6" t="s">
        <v>3</v>
      </c>
      <c r="C7" s="18" t="s">
        <v>4</v>
      </c>
      <c r="D7" s="30" t="s">
        <v>48</v>
      </c>
      <c r="E7" s="31" t="s">
        <v>50</v>
      </c>
    </row>
    <row r="8" spans="1:11">
      <c r="A8" s="8" t="s">
        <v>2</v>
      </c>
      <c r="B8" s="4">
        <v>2198275</v>
      </c>
      <c r="C8" s="19">
        <v>2231516.9</v>
      </c>
      <c r="D8" s="4">
        <f>SUM(C8-B8)</f>
        <v>33241.899999999907</v>
      </c>
      <c r="E8" s="29">
        <f>SUM(C8*100/B8)</f>
        <v>101.51218114203182</v>
      </c>
    </row>
    <row r="9" spans="1:11">
      <c r="A9" s="9" t="s">
        <v>5</v>
      </c>
      <c r="B9" s="3">
        <v>1965134</v>
      </c>
      <c r="C9" s="20">
        <v>1950037.2</v>
      </c>
      <c r="D9" s="3">
        <f>SUM(C9-B9)</f>
        <v>-15096.800000000047</v>
      </c>
      <c r="E9" s="27">
        <f t="shared" ref="E9:E51" si="0">SUM(C9*100/B9)</f>
        <v>99.23176740110344</v>
      </c>
    </row>
    <row r="10" spans="1:11">
      <c r="A10" s="9" t="s">
        <v>6</v>
      </c>
      <c r="B10" s="3">
        <v>382182</v>
      </c>
      <c r="C10" s="20">
        <v>466973.5</v>
      </c>
      <c r="D10" s="3">
        <f>SUM(C10-B10)</f>
        <v>84791.5</v>
      </c>
      <c r="E10" s="27">
        <f t="shared" si="0"/>
        <v>122.18615738051504</v>
      </c>
    </row>
    <row r="11" spans="1:11">
      <c r="A11" s="10" t="s">
        <v>7</v>
      </c>
      <c r="B11" s="3">
        <v>293721</v>
      </c>
      <c r="C11" s="20">
        <v>319879.40000000002</v>
      </c>
      <c r="D11" s="3">
        <f t="shared" ref="D11:D51" si="1">SUM(C11-B11)</f>
        <v>26158.400000000023</v>
      </c>
      <c r="E11" s="27">
        <f t="shared" si="0"/>
        <v>108.90586645149651</v>
      </c>
    </row>
    <row r="12" spans="1:11">
      <c r="A12" s="10" t="s">
        <v>8</v>
      </c>
      <c r="B12" s="3">
        <v>88461</v>
      </c>
      <c r="C12" s="20">
        <v>147094.1</v>
      </c>
      <c r="D12" s="3">
        <f t="shared" si="1"/>
        <v>58633.100000000006</v>
      </c>
      <c r="E12" s="27">
        <f t="shared" si="0"/>
        <v>166.28129910355977</v>
      </c>
    </row>
    <row r="13" spans="1:11">
      <c r="A13" s="9" t="s">
        <v>9</v>
      </c>
      <c r="B13" s="3">
        <v>1550308</v>
      </c>
      <c r="C13" s="20">
        <v>1444609</v>
      </c>
      <c r="D13" s="3">
        <f t="shared" si="1"/>
        <v>-105699</v>
      </c>
      <c r="E13" s="27">
        <f t="shared" si="0"/>
        <v>93.182064467189747</v>
      </c>
    </row>
    <row r="14" spans="1:11">
      <c r="A14" s="10" t="s">
        <v>10</v>
      </c>
      <c r="B14" s="3">
        <v>1005426</v>
      </c>
      <c r="C14" s="20">
        <v>918904.1</v>
      </c>
      <c r="D14" s="3">
        <f t="shared" si="1"/>
        <v>-86521.900000000023</v>
      </c>
      <c r="E14" s="27">
        <f t="shared" si="0"/>
        <v>91.394503424419099</v>
      </c>
    </row>
    <row r="15" spans="1:11" ht="25.5" customHeight="1">
      <c r="A15" s="11" t="s">
        <v>11</v>
      </c>
      <c r="B15" s="3">
        <v>3249</v>
      </c>
      <c r="C15" s="20">
        <v>3156.8</v>
      </c>
      <c r="D15" s="3">
        <f t="shared" si="1"/>
        <v>-92.199999999999818</v>
      </c>
      <c r="E15" s="27">
        <f t="shared" si="0"/>
        <v>97.162203755001542</v>
      </c>
    </row>
    <row r="16" spans="1:11" ht="27" customHeight="1">
      <c r="A16" s="11" t="s">
        <v>12</v>
      </c>
      <c r="B16" s="3">
        <v>85338</v>
      </c>
      <c r="C16" s="20">
        <v>104767.5</v>
      </c>
      <c r="D16" s="3">
        <f t="shared" si="1"/>
        <v>19429.5</v>
      </c>
      <c r="E16" s="27">
        <f t="shared" si="0"/>
        <v>122.7677002038951</v>
      </c>
    </row>
    <row r="17" spans="1:5">
      <c r="A17" s="10" t="s">
        <v>13</v>
      </c>
      <c r="B17" s="3">
        <v>612</v>
      </c>
      <c r="C17" s="20">
        <v>744.3</v>
      </c>
      <c r="D17" s="3">
        <f t="shared" si="1"/>
        <v>132.29999999999995</v>
      </c>
      <c r="E17" s="27">
        <f t="shared" si="0"/>
        <v>121.61764705882354</v>
      </c>
    </row>
    <row r="18" spans="1:5">
      <c r="A18" s="10" t="s">
        <v>14</v>
      </c>
      <c r="B18" s="3">
        <v>369313</v>
      </c>
      <c r="C18" s="20">
        <v>361852.2</v>
      </c>
      <c r="D18" s="3">
        <f t="shared" si="1"/>
        <v>-7460.7999999999884</v>
      </c>
      <c r="E18" s="27">
        <f t="shared" si="0"/>
        <v>97.979816578349528</v>
      </c>
    </row>
    <row r="19" spans="1:5">
      <c r="A19" s="10" t="s">
        <v>15</v>
      </c>
      <c r="B19" s="3">
        <v>16452</v>
      </c>
      <c r="C19" s="20">
        <v>18672.599999999999</v>
      </c>
      <c r="D19" s="3">
        <f t="shared" si="1"/>
        <v>2220.5999999999985</v>
      </c>
      <c r="E19" s="27">
        <f t="shared" si="0"/>
        <v>113.4974471188913</v>
      </c>
    </row>
    <row r="20" spans="1:5">
      <c r="A20" s="10" t="s">
        <v>16</v>
      </c>
      <c r="B20" s="3">
        <v>1565</v>
      </c>
      <c r="C20" s="20">
        <v>2961.8</v>
      </c>
      <c r="D20" s="3">
        <f t="shared" si="1"/>
        <v>1396.8000000000002</v>
      </c>
      <c r="E20" s="27">
        <f t="shared" si="0"/>
        <v>189.25239616613419</v>
      </c>
    </row>
    <row r="21" spans="1:5">
      <c r="A21" s="10" t="s">
        <v>17</v>
      </c>
      <c r="B21" s="3">
        <v>11709</v>
      </c>
      <c r="C21" s="20">
        <v>10922.9</v>
      </c>
      <c r="D21" s="3">
        <f t="shared" si="1"/>
        <v>-786.10000000000036</v>
      </c>
      <c r="E21" s="27">
        <f t="shared" si="0"/>
        <v>93.286360918951232</v>
      </c>
    </row>
    <row r="22" spans="1:5">
      <c r="A22" s="10" t="s">
        <v>18</v>
      </c>
      <c r="B22" s="3">
        <v>42745</v>
      </c>
      <c r="C22" s="20">
        <v>10774.3</v>
      </c>
      <c r="D22" s="3">
        <f t="shared" si="1"/>
        <v>-31970.7</v>
      </c>
      <c r="E22" s="27">
        <f t="shared" si="0"/>
        <v>25.205989004561935</v>
      </c>
    </row>
    <row r="23" spans="1:5">
      <c r="A23" s="10" t="s">
        <v>19</v>
      </c>
      <c r="B23" s="3">
        <v>13899</v>
      </c>
      <c r="C23" s="20">
        <v>10708.5</v>
      </c>
      <c r="D23" s="3">
        <f t="shared" si="1"/>
        <v>-3190.5</v>
      </c>
      <c r="E23" s="27">
        <f t="shared" si="0"/>
        <v>77.045111159076185</v>
      </c>
    </row>
    <row r="24" spans="1:5" ht="28.5" customHeight="1">
      <c r="A24" s="12" t="s">
        <v>20</v>
      </c>
      <c r="B24" s="3">
        <v>32644</v>
      </c>
      <c r="C24" s="20">
        <v>38454.699999999997</v>
      </c>
      <c r="D24" s="3">
        <f t="shared" si="1"/>
        <v>5810.6999999999971</v>
      </c>
      <c r="E24" s="27">
        <f t="shared" si="0"/>
        <v>117.80020830780541</v>
      </c>
    </row>
    <row r="25" spans="1:5">
      <c r="A25" s="9" t="s">
        <v>21</v>
      </c>
      <c r="B25" s="3">
        <v>233141</v>
      </c>
      <c r="C25" s="20">
        <v>281310.40000000002</v>
      </c>
      <c r="D25" s="3">
        <f t="shared" si="1"/>
        <v>48169.400000000023</v>
      </c>
      <c r="E25" s="27">
        <f t="shared" si="0"/>
        <v>120.66105918735875</v>
      </c>
    </row>
    <row r="26" spans="1:5">
      <c r="A26" s="9" t="s">
        <v>22</v>
      </c>
      <c r="B26" s="3">
        <v>114344</v>
      </c>
      <c r="C26" s="20">
        <v>118111.8</v>
      </c>
      <c r="D26" s="3">
        <f t="shared" si="1"/>
        <v>3767.8000000000029</v>
      </c>
      <c r="E26" s="27">
        <f t="shared" si="0"/>
        <v>103.29514447631708</v>
      </c>
    </row>
    <row r="27" spans="1:5">
      <c r="A27" s="10" t="s">
        <v>23</v>
      </c>
      <c r="B27" s="3">
        <v>25752</v>
      </c>
      <c r="C27" s="20">
        <v>27533.599999999999</v>
      </c>
      <c r="D27" s="3">
        <f t="shared" si="1"/>
        <v>1781.5999999999985</v>
      </c>
      <c r="E27" s="27">
        <f t="shared" si="0"/>
        <v>106.91829760795278</v>
      </c>
    </row>
    <row r="28" spans="1:5">
      <c r="A28" s="10" t="s">
        <v>24</v>
      </c>
      <c r="B28" s="3">
        <v>4476</v>
      </c>
      <c r="C28" s="20">
        <v>3164.8</v>
      </c>
      <c r="D28" s="3">
        <f t="shared" si="1"/>
        <v>-1311.1999999999998</v>
      </c>
      <c r="E28" s="27">
        <f t="shared" si="0"/>
        <v>70.705987488829308</v>
      </c>
    </row>
    <row r="29" spans="1:5">
      <c r="A29" s="10" t="s">
        <v>25</v>
      </c>
      <c r="B29" s="3">
        <v>65400</v>
      </c>
      <c r="C29" s="20">
        <v>66616.899999999994</v>
      </c>
      <c r="D29" s="3">
        <f t="shared" si="1"/>
        <v>1216.8999999999942</v>
      </c>
      <c r="E29" s="27">
        <f t="shared" si="0"/>
        <v>101.86070336391435</v>
      </c>
    </row>
    <row r="30" spans="1:5">
      <c r="A30" s="10" t="s">
        <v>26</v>
      </c>
      <c r="B30" s="3"/>
      <c r="C30" s="20">
        <v>-8.8000000000000007</v>
      </c>
      <c r="D30" s="3">
        <f t="shared" si="1"/>
        <v>-8.8000000000000007</v>
      </c>
      <c r="E30" s="27"/>
    </row>
    <row r="31" spans="1:5">
      <c r="A31" s="10" t="s">
        <v>27</v>
      </c>
      <c r="B31" s="3">
        <v>4928</v>
      </c>
      <c r="C31" s="20">
        <v>4580.8</v>
      </c>
      <c r="D31" s="3">
        <f t="shared" si="1"/>
        <v>-347.19999999999982</v>
      </c>
      <c r="E31" s="27">
        <f t="shared" si="0"/>
        <v>92.954545454545453</v>
      </c>
    </row>
    <row r="32" spans="1:5" ht="24.75" customHeight="1">
      <c r="A32" s="11" t="s">
        <v>28</v>
      </c>
      <c r="B32" s="3">
        <v>3538</v>
      </c>
      <c r="C32" s="20">
        <v>4150.5</v>
      </c>
      <c r="D32" s="3">
        <f t="shared" si="1"/>
        <v>612.5</v>
      </c>
      <c r="E32" s="27">
        <f t="shared" si="0"/>
        <v>117.31204070096099</v>
      </c>
    </row>
    <row r="33" spans="1:5">
      <c r="A33" s="10" t="s">
        <v>29</v>
      </c>
      <c r="B33" s="3">
        <v>10250</v>
      </c>
      <c r="C33" s="20">
        <v>12074</v>
      </c>
      <c r="D33" s="3">
        <f t="shared" si="1"/>
        <v>1824</v>
      </c>
      <c r="E33" s="27">
        <f t="shared" si="0"/>
        <v>117.79512195121951</v>
      </c>
    </row>
    <row r="34" spans="1:5">
      <c r="A34" s="9" t="s">
        <v>30</v>
      </c>
      <c r="B34" s="3">
        <v>108481</v>
      </c>
      <c r="C34" s="20">
        <v>144716.79999999999</v>
      </c>
      <c r="D34" s="3">
        <f t="shared" si="1"/>
        <v>36235.799999999988</v>
      </c>
      <c r="E34" s="27">
        <f t="shared" si="0"/>
        <v>133.40290004701282</v>
      </c>
    </row>
    <row r="35" spans="1:5">
      <c r="A35" s="10" t="s">
        <v>31</v>
      </c>
      <c r="B35" s="3">
        <v>2996</v>
      </c>
      <c r="C35" s="20">
        <v>2744.3</v>
      </c>
      <c r="D35" s="3">
        <f t="shared" si="1"/>
        <v>-251.69999999999982</v>
      </c>
      <c r="E35" s="27">
        <f t="shared" si="0"/>
        <v>91.598798397863817</v>
      </c>
    </row>
    <row r="36" spans="1:5">
      <c r="A36" s="10" t="s">
        <v>32</v>
      </c>
      <c r="B36" s="3">
        <v>3714</v>
      </c>
      <c r="C36" s="20">
        <v>4740.8999999999996</v>
      </c>
      <c r="D36" s="3">
        <f t="shared" si="1"/>
        <v>1026.8999999999996</v>
      </c>
      <c r="E36" s="27">
        <f t="shared" si="0"/>
        <v>127.64943457189013</v>
      </c>
    </row>
    <row r="37" spans="1:5">
      <c r="A37" s="10" t="s">
        <v>33</v>
      </c>
      <c r="B37" s="3">
        <v>56511</v>
      </c>
      <c r="C37" s="20">
        <v>68828.7</v>
      </c>
      <c r="D37" s="3">
        <f t="shared" si="1"/>
        <v>12317.699999999997</v>
      </c>
      <c r="E37" s="27">
        <f t="shared" si="0"/>
        <v>121.79699527525615</v>
      </c>
    </row>
    <row r="38" spans="1:5" ht="27" customHeight="1">
      <c r="A38" s="11" t="s">
        <v>34</v>
      </c>
      <c r="B38" s="3">
        <v>37701</v>
      </c>
      <c r="C38" s="20">
        <v>58989.8</v>
      </c>
      <c r="D38" s="3">
        <f t="shared" si="1"/>
        <v>21288.800000000003</v>
      </c>
      <c r="E38" s="27">
        <f t="shared" si="0"/>
        <v>156.46746770642687</v>
      </c>
    </row>
    <row r="39" spans="1:5">
      <c r="A39" s="10" t="s">
        <v>35</v>
      </c>
      <c r="B39" s="3">
        <v>1808</v>
      </c>
      <c r="C39" s="20">
        <v>2815.9</v>
      </c>
      <c r="D39" s="3">
        <f t="shared" si="1"/>
        <v>1007.9000000000001</v>
      </c>
      <c r="E39" s="27">
        <f t="shared" si="0"/>
        <v>155.7466814159292</v>
      </c>
    </row>
    <row r="40" spans="1:5">
      <c r="A40" s="10" t="s">
        <v>36</v>
      </c>
      <c r="B40" s="3">
        <v>5751</v>
      </c>
      <c r="C40" s="20">
        <v>6597.2</v>
      </c>
      <c r="D40" s="3">
        <f t="shared" si="1"/>
        <v>846.19999999999982</v>
      </c>
      <c r="E40" s="27">
        <f t="shared" si="0"/>
        <v>114.71396278908016</v>
      </c>
    </row>
    <row r="41" spans="1:5">
      <c r="A41" s="9" t="s">
        <v>37</v>
      </c>
      <c r="B41" s="3">
        <v>7276</v>
      </c>
      <c r="C41" s="20">
        <v>7236.4</v>
      </c>
      <c r="D41" s="3">
        <f t="shared" si="1"/>
        <v>-39.600000000000364</v>
      </c>
      <c r="E41" s="27">
        <f t="shared" si="0"/>
        <v>99.45574491478834</v>
      </c>
    </row>
    <row r="42" spans="1:5">
      <c r="A42" s="9" t="s">
        <v>38</v>
      </c>
      <c r="B42" s="3">
        <v>3040</v>
      </c>
      <c r="C42" s="20">
        <v>11414.7</v>
      </c>
      <c r="D42" s="3">
        <f t="shared" si="1"/>
        <v>8374.7000000000007</v>
      </c>
      <c r="E42" s="27">
        <f t="shared" si="0"/>
        <v>375.48355263157896</v>
      </c>
    </row>
    <row r="43" spans="1:5" ht="50.25" customHeight="1">
      <c r="A43" s="12" t="s">
        <v>39</v>
      </c>
      <c r="B43" s="3">
        <v>11992</v>
      </c>
      <c r="C43" s="20">
        <v>24082</v>
      </c>
      <c r="D43" s="3">
        <f t="shared" si="1"/>
        <v>12090</v>
      </c>
      <c r="E43" s="27">
        <f t="shared" si="0"/>
        <v>200.81721147431622</v>
      </c>
    </row>
    <row r="44" spans="1:5" ht="25.5">
      <c r="A44" s="12" t="s">
        <v>40</v>
      </c>
      <c r="B44" s="3">
        <v>5497</v>
      </c>
      <c r="C44" s="20">
        <v>18716.5</v>
      </c>
      <c r="D44" s="3">
        <f t="shared" si="1"/>
        <v>13219.5</v>
      </c>
      <c r="E44" s="27">
        <f t="shared" si="0"/>
        <v>340.48571948335456</v>
      </c>
    </row>
    <row r="45" spans="1:5">
      <c r="A45" s="10" t="s">
        <v>41</v>
      </c>
      <c r="B45" s="3">
        <v>4374</v>
      </c>
      <c r="C45" s="20">
        <v>8265.6</v>
      </c>
      <c r="D45" s="3">
        <f t="shared" si="1"/>
        <v>3891.6000000000004</v>
      </c>
      <c r="E45" s="27">
        <f t="shared" si="0"/>
        <v>188.97119341563786</v>
      </c>
    </row>
    <row r="46" spans="1:5">
      <c r="A46" s="10" t="s">
        <v>42</v>
      </c>
      <c r="B46" s="3">
        <v>1123</v>
      </c>
      <c r="C46" s="20">
        <v>5339.1</v>
      </c>
      <c r="D46" s="3">
        <f t="shared" si="1"/>
        <v>4216.1000000000004</v>
      </c>
      <c r="E46" s="27">
        <f t="shared" si="0"/>
        <v>475.4318788958148</v>
      </c>
    </row>
    <row r="47" spans="1:5">
      <c r="A47" s="9" t="s">
        <v>43</v>
      </c>
      <c r="B47" s="3">
        <v>6495</v>
      </c>
      <c r="C47" s="20">
        <v>5365.5</v>
      </c>
      <c r="D47" s="3">
        <f t="shared" si="1"/>
        <v>-1129.5</v>
      </c>
      <c r="E47" s="27">
        <f t="shared" si="0"/>
        <v>82.609699769053123</v>
      </c>
    </row>
    <row r="48" spans="1:5">
      <c r="A48" s="10" t="s">
        <v>44</v>
      </c>
      <c r="B48" s="3">
        <v>6495</v>
      </c>
      <c r="C48" s="20">
        <v>5365.5</v>
      </c>
      <c r="D48" s="3">
        <f t="shared" si="1"/>
        <v>-1129.5</v>
      </c>
      <c r="E48" s="27">
        <f t="shared" si="0"/>
        <v>82.609699769053123</v>
      </c>
    </row>
    <row r="49" spans="1:5">
      <c r="A49" s="9" t="s">
        <v>45</v>
      </c>
      <c r="B49" s="7">
        <v>2210267</v>
      </c>
      <c r="C49" s="22">
        <f>SUM(C8+C43)</f>
        <v>2255598.9</v>
      </c>
      <c r="D49" s="7">
        <f t="shared" si="1"/>
        <v>45331.899999999907</v>
      </c>
      <c r="E49" s="28">
        <f t="shared" si="0"/>
        <v>102.05096940776838</v>
      </c>
    </row>
    <row r="50" spans="1:5">
      <c r="A50" s="9" t="s">
        <v>46</v>
      </c>
      <c r="B50" s="3">
        <v>163503.70000000001</v>
      </c>
      <c r="C50" s="20">
        <v>76811.199999999997</v>
      </c>
      <c r="D50" s="24">
        <f t="shared" si="1"/>
        <v>-86692.500000000015</v>
      </c>
      <c r="E50" s="27">
        <f t="shared" si="0"/>
        <v>46.978264100445429</v>
      </c>
    </row>
    <row r="51" spans="1:5">
      <c r="A51" s="14" t="s">
        <v>47</v>
      </c>
      <c r="B51" s="17">
        <v>2373770.7000000002</v>
      </c>
      <c r="C51" s="23">
        <f>SUM(C49+C50)</f>
        <v>2332410.1</v>
      </c>
      <c r="D51" s="7">
        <f t="shared" si="1"/>
        <v>-41360.600000000093</v>
      </c>
      <c r="E51" s="28">
        <f t="shared" si="0"/>
        <v>98.257599185970236</v>
      </c>
    </row>
    <row r="52" spans="1:5" ht="13.5" thickBot="1">
      <c r="A52" s="13"/>
      <c r="B52" s="13"/>
      <c r="C52" s="21"/>
      <c r="D52" s="13"/>
      <c r="E52" s="13"/>
    </row>
    <row r="53" spans="1:5">
      <c r="A53" s="15"/>
      <c r="B53" s="15"/>
      <c r="C53" s="15"/>
    </row>
    <row r="54" spans="1:5">
      <c r="A54" s="15"/>
      <c r="B54" s="15"/>
      <c r="C54" s="15"/>
    </row>
    <row r="55" spans="1:5">
      <c r="A55" s="15"/>
      <c r="B55" s="15"/>
      <c r="C55" s="15"/>
    </row>
  </sheetData>
  <customSheetViews>
    <customSheetView guid="{7EA8C0BA-5411-44A0-9628-9A22CD2E3A9E}" showPageBreaks="1" state="hidden">
      <selection activeCell="E22" sqref="E22"/>
      <pageMargins left="0.57999999999999996" right="0.24" top="0.17" bottom="0.27" header="0.18" footer="0.25"/>
      <pageSetup paperSize="9" orientation="portrait" r:id="rId1"/>
      <headerFooter alignWithMargins="0"/>
    </customSheetView>
  </customSheetViews>
  <mergeCells count="2">
    <mergeCell ref="A5:D5"/>
    <mergeCell ref="D1:E1"/>
  </mergeCells>
  <phoneticPr fontId="5" type="noConversion"/>
  <pageMargins left="0.57999999999999996" right="0.24" top="0.17" bottom="0.27" header="0.18" footer="0.25"/>
  <pageSetup paperSize="9" orientation="portrait" r:id="rId2"/>
  <headerFooter alignWithMargins="0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R61"/>
  <sheetViews>
    <sheetView showGridLines="0" tabSelected="1" topLeftCell="A4" zoomScaleNormal="100" zoomScaleSheetLayoutView="100" workbookViewId="0">
      <selection activeCell="Q16" sqref="Q16"/>
    </sheetView>
  </sheetViews>
  <sheetFormatPr defaultRowHeight="15"/>
  <cols>
    <col min="1" max="1" width="5.7109375" style="70" customWidth="1"/>
    <col min="2" max="2" width="12.28515625" style="70" customWidth="1"/>
    <col min="3" max="3" width="32.42578125" style="74" customWidth="1"/>
    <col min="4" max="4" width="14.5703125" style="74" customWidth="1"/>
    <col min="5" max="5" width="17" style="74" customWidth="1"/>
    <col min="6" max="6" width="14.140625" style="74" customWidth="1"/>
    <col min="7" max="7" width="15.140625" style="70" customWidth="1"/>
    <col min="8" max="8" width="19.42578125" style="70" customWidth="1"/>
    <col min="9" max="9" width="9.28515625" style="70" customWidth="1"/>
    <col min="10" max="10" width="9.85546875" style="70" customWidth="1"/>
    <col min="11" max="11" width="8" style="70" customWidth="1"/>
    <col min="12" max="12" width="7.85546875" style="70" customWidth="1"/>
    <col min="13" max="15" width="0" style="70" hidden="1" customWidth="1"/>
    <col min="16" max="16384" width="9.140625" style="70"/>
  </cols>
  <sheetData>
    <row r="1" spans="2:18" ht="12" customHeight="1">
      <c r="H1" s="147" t="s">
        <v>82</v>
      </c>
      <c r="I1" s="148"/>
    </row>
    <row r="2" spans="2:18" ht="12" customHeight="1">
      <c r="D2" s="111"/>
      <c r="E2" s="111"/>
      <c r="F2" s="145" t="s">
        <v>80</v>
      </c>
      <c r="G2" s="146"/>
      <c r="H2" s="146"/>
      <c r="I2" s="144"/>
      <c r="J2" s="97"/>
      <c r="K2" s="97"/>
    </row>
    <row r="3" spans="2:18" ht="12" customHeight="1">
      <c r="D3" s="111"/>
      <c r="E3" s="111"/>
      <c r="F3" s="145" t="s">
        <v>81</v>
      </c>
      <c r="G3" s="146"/>
      <c r="H3" s="146"/>
      <c r="I3" s="97"/>
      <c r="J3" s="97"/>
      <c r="K3" s="97"/>
    </row>
    <row r="4" spans="2:18" ht="12" customHeight="1">
      <c r="D4" s="111"/>
      <c r="E4" s="111"/>
      <c r="F4" s="145" t="s">
        <v>79</v>
      </c>
      <c r="G4" s="146"/>
      <c r="H4" s="146"/>
      <c r="I4" s="97"/>
      <c r="J4" s="97"/>
      <c r="K4" s="97"/>
    </row>
    <row r="5" spans="2:18" ht="12" customHeight="1">
      <c r="D5" s="111"/>
      <c r="E5" s="111"/>
      <c r="F5" s="111" t="s">
        <v>76</v>
      </c>
      <c r="G5" s="111"/>
      <c r="H5" s="111"/>
      <c r="I5" s="111"/>
      <c r="J5" s="97"/>
      <c r="K5" s="97"/>
    </row>
    <row r="6" spans="2:18" ht="21.75" customHeight="1">
      <c r="C6" s="154" t="s">
        <v>74</v>
      </c>
      <c r="D6" s="154"/>
      <c r="E6" s="154"/>
      <c r="F6" s="154"/>
      <c r="G6" s="154"/>
      <c r="H6" s="154"/>
      <c r="I6" s="123"/>
      <c r="J6" s="118"/>
      <c r="K6" s="111"/>
    </row>
    <row r="7" spans="2:18" ht="9" customHeight="1">
      <c r="B7" s="73"/>
      <c r="C7" s="154"/>
      <c r="D7" s="154"/>
      <c r="E7" s="154"/>
      <c r="F7" s="154"/>
      <c r="G7" s="154"/>
      <c r="H7" s="154"/>
      <c r="I7" s="73"/>
      <c r="J7" s="73"/>
      <c r="K7" s="73"/>
    </row>
    <row r="8" spans="2:18" ht="15.75" customHeight="1">
      <c r="B8" s="112"/>
      <c r="C8" s="155" t="s">
        <v>93</v>
      </c>
      <c r="D8" s="155"/>
      <c r="E8" s="155"/>
      <c r="F8" s="155"/>
      <c r="G8" s="155"/>
      <c r="H8" s="155"/>
      <c r="I8" s="112"/>
      <c r="J8" s="112"/>
      <c r="K8" s="112"/>
      <c r="L8" s="69"/>
      <c r="M8" s="69"/>
      <c r="N8" s="99"/>
      <c r="O8" s="99"/>
      <c r="P8" s="99"/>
      <c r="Q8" s="99"/>
      <c r="R8" s="99"/>
    </row>
    <row r="9" spans="2:18" ht="19.5" customHeight="1">
      <c r="C9" s="161" t="s">
        <v>72</v>
      </c>
      <c r="D9" s="161"/>
      <c r="E9" s="161"/>
      <c r="F9" s="161"/>
      <c r="G9" s="161"/>
      <c r="H9" s="161"/>
      <c r="I9" s="100"/>
      <c r="J9" s="100"/>
      <c r="K9" s="100"/>
      <c r="L9" s="100"/>
      <c r="M9" s="100"/>
      <c r="N9" s="100"/>
      <c r="O9" s="100"/>
      <c r="P9" s="100"/>
      <c r="Q9" s="100"/>
      <c r="R9" s="100"/>
    </row>
    <row r="10" spans="2:18" ht="50.25" customHeight="1">
      <c r="B10" s="162" t="s">
        <v>97</v>
      </c>
      <c r="C10" s="162"/>
      <c r="D10" s="162"/>
      <c r="E10" s="162"/>
      <c r="F10" s="162"/>
      <c r="G10" s="162"/>
      <c r="H10" s="162"/>
      <c r="I10" s="101"/>
      <c r="J10" s="101"/>
      <c r="K10" s="101"/>
      <c r="L10" s="96"/>
      <c r="M10" s="96"/>
      <c r="N10" s="96"/>
      <c r="O10" s="96"/>
      <c r="P10" s="96"/>
      <c r="Q10" s="96"/>
      <c r="R10" s="96"/>
    </row>
    <row r="11" spans="2:18" ht="28.5" customHeight="1">
      <c r="C11" s="94"/>
      <c r="D11" s="94"/>
      <c r="E11" s="88" t="s">
        <v>98</v>
      </c>
      <c r="F11" s="88"/>
    </row>
    <row r="12" spans="2:18" ht="12.75">
      <c r="C12" s="94"/>
      <c r="D12" s="163" t="s">
        <v>83</v>
      </c>
      <c r="E12" s="163"/>
      <c r="F12" s="70"/>
    </row>
    <row r="13" spans="2:18" ht="12.75">
      <c r="C13" s="94"/>
      <c r="D13" s="70"/>
      <c r="E13" s="113" t="s">
        <v>84</v>
      </c>
      <c r="F13" s="95"/>
    </row>
    <row r="14" spans="2:18" ht="12.75">
      <c r="C14" s="70"/>
      <c r="D14" s="70"/>
      <c r="E14" s="105" t="s">
        <v>67</v>
      </c>
      <c r="F14" s="105"/>
    </row>
    <row r="15" spans="2:18" ht="15.75">
      <c r="B15" s="82"/>
      <c r="H15" s="69"/>
    </row>
    <row r="16" spans="2:18" ht="17.25" customHeight="1">
      <c r="B16" s="81"/>
      <c r="H16" s="122" t="s">
        <v>85</v>
      </c>
    </row>
    <row r="17" spans="2:8" ht="22.5" customHeight="1">
      <c r="B17" s="152" t="s">
        <v>70</v>
      </c>
      <c r="C17" s="152" t="s">
        <v>71</v>
      </c>
      <c r="D17" s="149" t="s">
        <v>77</v>
      </c>
      <c r="E17" s="150"/>
      <c r="F17" s="150"/>
      <c r="G17" s="150"/>
      <c r="H17" s="151"/>
    </row>
    <row r="18" spans="2:8" ht="21" hidden="1" customHeight="1">
      <c r="B18" s="160"/>
      <c r="C18" s="160"/>
      <c r="D18" s="119"/>
      <c r="E18" s="120"/>
      <c r="F18" s="120"/>
      <c r="G18" s="120"/>
      <c r="H18" s="121"/>
    </row>
    <row r="19" spans="2:8" ht="12.75" hidden="1" customHeight="1">
      <c r="B19" s="160"/>
      <c r="C19" s="160"/>
      <c r="D19" s="152" t="s">
        <v>62</v>
      </c>
      <c r="E19" s="152" t="s">
        <v>69</v>
      </c>
      <c r="F19" s="164" t="s">
        <v>68</v>
      </c>
      <c r="G19" s="152" t="s">
        <v>78</v>
      </c>
      <c r="H19" s="152" t="s">
        <v>73</v>
      </c>
    </row>
    <row r="20" spans="2:8" ht="47.25" customHeight="1">
      <c r="B20" s="160"/>
      <c r="C20" s="160"/>
      <c r="D20" s="153"/>
      <c r="E20" s="153"/>
      <c r="F20" s="165"/>
      <c r="G20" s="153"/>
      <c r="H20" s="153"/>
    </row>
    <row r="21" spans="2:8" ht="11.25" customHeight="1">
      <c r="B21" s="75">
        <v>1</v>
      </c>
      <c r="C21" s="114">
        <v>2</v>
      </c>
      <c r="D21" s="75">
        <v>3</v>
      </c>
      <c r="E21" s="75">
        <v>4</v>
      </c>
      <c r="F21" s="75">
        <v>5</v>
      </c>
      <c r="G21" s="75">
        <v>6</v>
      </c>
      <c r="H21" s="75">
        <v>7</v>
      </c>
    </row>
    <row r="22" spans="2:8" ht="11.25" customHeight="1">
      <c r="B22" s="128">
        <v>741</v>
      </c>
      <c r="C22" s="130" t="s">
        <v>88</v>
      </c>
      <c r="D22" s="132">
        <v>200</v>
      </c>
      <c r="E22" s="132"/>
      <c r="F22" s="132"/>
      <c r="G22" s="131"/>
      <c r="H22" s="126">
        <f>ABS(D22+E22-F22)</f>
        <v>200</v>
      </c>
    </row>
    <row r="23" spans="2:8" ht="11.25" customHeight="1">
      <c r="B23" s="128"/>
      <c r="C23" s="130" t="s">
        <v>89</v>
      </c>
      <c r="D23" s="128"/>
      <c r="E23" s="128"/>
      <c r="F23" s="128"/>
      <c r="G23" s="128"/>
      <c r="H23" s="128"/>
    </row>
    <row r="24" spans="2:8" ht="11.25" customHeight="1">
      <c r="B24" s="128"/>
      <c r="C24" s="114"/>
      <c r="D24" s="128"/>
      <c r="E24" s="128"/>
      <c r="F24" s="128"/>
      <c r="G24" s="128"/>
      <c r="H24" s="128"/>
    </row>
    <row r="25" spans="2:8" ht="14.45" customHeight="1">
      <c r="B25" s="80"/>
      <c r="C25" s="129" t="s">
        <v>87</v>
      </c>
      <c r="D25" s="125">
        <v>3898.95</v>
      </c>
      <c r="E25" s="126">
        <v>9550</v>
      </c>
      <c r="F25" s="126">
        <v>7015.2</v>
      </c>
      <c r="G25" s="124"/>
      <c r="H25" s="126">
        <f>ABS(D25+E25-F25)</f>
        <v>6433.7500000000009</v>
      </c>
    </row>
    <row r="26" spans="2:8" ht="14.45" customHeight="1">
      <c r="B26" s="80"/>
      <c r="C26" s="129" t="s">
        <v>90</v>
      </c>
      <c r="D26" s="77"/>
      <c r="E26" s="115"/>
      <c r="F26" s="115"/>
      <c r="G26" s="76"/>
      <c r="H26" s="76"/>
    </row>
    <row r="27" spans="2:8" ht="14.45" customHeight="1">
      <c r="B27" s="80"/>
      <c r="C27" s="129" t="s">
        <v>94</v>
      </c>
      <c r="D27" s="133">
        <v>0</v>
      </c>
      <c r="E27" s="134"/>
      <c r="F27" s="134"/>
      <c r="G27" s="135"/>
      <c r="H27" s="126">
        <f>ABS(D27+E27-F27)</f>
        <v>0</v>
      </c>
    </row>
    <row r="28" spans="2:8" ht="14.45" customHeight="1">
      <c r="B28" s="80"/>
      <c r="C28" s="80"/>
      <c r="D28" s="77"/>
      <c r="E28" s="115"/>
      <c r="F28" s="115"/>
      <c r="G28" s="76"/>
      <c r="H28" s="76"/>
    </row>
    <row r="29" spans="2:8" ht="14.45" customHeight="1">
      <c r="B29" s="80"/>
      <c r="C29" s="80"/>
      <c r="D29" s="77"/>
      <c r="E29" s="115"/>
      <c r="F29" s="115"/>
      <c r="G29" s="76"/>
      <c r="H29" s="76"/>
    </row>
    <row r="30" spans="2:8" ht="14.45" customHeight="1">
      <c r="B30" s="71"/>
      <c r="C30" s="72" t="s">
        <v>63</v>
      </c>
      <c r="D30" s="125">
        <f>SUM(D22:D29)</f>
        <v>4098.95</v>
      </c>
      <c r="E30" s="126">
        <f>SUM(E22:E29)</f>
        <v>9550</v>
      </c>
      <c r="F30" s="126">
        <f>SUM(F22:F29)</f>
        <v>7015.2</v>
      </c>
      <c r="G30" s="127"/>
      <c r="H30" s="126">
        <f>ABS(D30+E30-F30)</f>
        <v>6633.7500000000009</v>
      </c>
    </row>
    <row r="31" spans="2:8" ht="6.75" customHeight="1">
      <c r="C31" s="78"/>
      <c r="D31" s="78"/>
      <c r="E31" s="78"/>
      <c r="F31" s="78"/>
    </row>
    <row r="32" spans="2:8" ht="12.75" hidden="1">
      <c r="C32" s="69"/>
      <c r="D32" s="69"/>
      <c r="E32" s="69"/>
      <c r="F32" s="69"/>
    </row>
    <row r="33" spans="1:14" ht="12.75">
      <c r="C33" s="69"/>
      <c r="D33" s="69"/>
      <c r="E33" s="69"/>
      <c r="F33" s="69"/>
    </row>
    <row r="34" spans="1:14" ht="15.75">
      <c r="B34" s="158" t="s">
        <v>91</v>
      </c>
      <c r="C34" s="158"/>
      <c r="D34" s="93"/>
      <c r="E34" s="98"/>
      <c r="F34" s="70"/>
      <c r="G34" s="158" t="s">
        <v>92</v>
      </c>
      <c r="H34" s="158"/>
      <c r="I34" s="69"/>
      <c r="J34" s="83"/>
      <c r="L34" s="84"/>
    </row>
    <row r="35" spans="1:14" ht="17.25" customHeight="1">
      <c r="B35" s="156" t="s">
        <v>75</v>
      </c>
      <c r="C35" s="156"/>
      <c r="D35" s="103"/>
      <c r="E35" s="108" t="s">
        <v>64</v>
      </c>
      <c r="F35" s="108"/>
      <c r="G35" s="157" t="s">
        <v>65</v>
      </c>
      <c r="H35" s="157"/>
      <c r="I35" s="110"/>
      <c r="J35" s="116"/>
      <c r="L35" s="85"/>
    </row>
    <row r="36" spans="1:14" ht="8.25" customHeight="1">
      <c r="C36" s="70"/>
      <c r="D36" s="106"/>
      <c r="E36" s="70"/>
      <c r="F36" s="70"/>
      <c r="I36" s="106"/>
      <c r="J36" s="87"/>
      <c r="K36" s="87"/>
      <c r="L36" s="84"/>
    </row>
    <row r="37" spans="1:14" ht="37.5" customHeight="1">
      <c r="B37" s="159" t="s">
        <v>95</v>
      </c>
      <c r="C37" s="159"/>
      <c r="D37" s="104"/>
      <c r="E37" s="98"/>
      <c r="F37" s="70"/>
      <c r="G37" s="158" t="s">
        <v>86</v>
      </c>
      <c r="H37" s="158"/>
      <c r="I37" s="107"/>
      <c r="J37" s="89"/>
      <c r="L37" s="86"/>
      <c r="N37" s="90"/>
    </row>
    <row r="38" spans="1:14" ht="30" customHeight="1">
      <c r="B38" s="156" t="s">
        <v>66</v>
      </c>
      <c r="C38" s="156"/>
      <c r="D38" s="102"/>
      <c r="E38" s="108" t="s">
        <v>64</v>
      </c>
      <c r="F38" s="108"/>
      <c r="G38" s="157" t="s">
        <v>65</v>
      </c>
      <c r="H38" s="157"/>
      <c r="I38" s="109"/>
      <c r="J38" s="117"/>
      <c r="L38" s="92"/>
      <c r="N38" s="91"/>
    </row>
    <row r="39" spans="1:14">
      <c r="A39" s="70" t="s">
        <v>96</v>
      </c>
      <c r="B39" s="73"/>
      <c r="C39" s="79"/>
      <c r="D39" s="79"/>
      <c r="E39" s="79"/>
      <c r="F39" s="79"/>
      <c r="G39" s="73"/>
      <c r="H39" s="73"/>
      <c r="I39" s="73"/>
      <c r="J39" s="73"/>
      <c r="K39" s="73"/>
    </row>
    <row r="40" spans="1:14">
      <c r="B40" s="73"/>
      <c r="C40" s="79"/>
      <c r="D40" s="79"/>
      <c r="E40" s="79"/>
      <c r="F40" s="79"/>
      <c r="G40" s="73"/>
      <c r="H40" s="73"/>
      <c r="I40" s="73"/>
      <c r="J40" s="73"/>
      <c r="K40" s="73"/>
    </row>
    <row r="41" spans="1:14">
      <c r="B41" s="73"/>
      <c r="C41" s="79"/>
      <c r="D41" s="79"/>
      <c r="E41" s="79"/>
      <c r="F41" s="79"/>
      <c r="G41" s="73"/>
      <c r="H41" s="73"/>
      <c r="I41" s="73"/>
      <c r="J41" s="73"/>
      <c r="K41" s="73"/>
    </row>
    <row r="42" spans="1:14">
      <c r="B42" s="73"/>
      <c r="C42" s="79"/>
      <c r="D42" s="79"/>
      <c r="E42" s="79"/>
      <c r="F42" s="79"/>
      <c r="G42" s="73"/>
      <c r="H42" s="73"/>
      <c r="I42" s="73"/>
      <c r="J42" s="73"/>
      <c r="K42" s="73"/>
    </row>
    <row r="43" spans="1:14">
      <c r="B43" s="73"/>
      <c r="C43" s="79"/>
      <c r="D43" s="79"/>
      <c r="E43" s="79"/>
      <c r="F43" s="79"/>
      <c r="G43" s="73"/>
      <c r="H43" s="73"/>
      <c r="I43" s="73"/>
      <c r="J43" s="73"/>
      <c r="K43" s="73"/>
    </row>
    <row r="44" spans="1:14">
      <c r="B44" s="73"/>
      <c r="C44" s="79"/>
      <c r="D44" s="79"/>
      <c r="E44" s="79"/>
      <c r="F44" s="79"/>
      <c r="G44" s="73"/>
      <c r="H44" s="73"/>
      <c r="I44" s="73"/>
      <c r="J44" s="73"/>
      <c r="K44" s="73"/>
    </row>
    <row r="45" spans="1:14">
      <c r="B45" s="73"/>
      <c r="C45" s="79"/>
      <c r="D45" s="79"/>
      <c r="E45" s="79"/>
      <c r="F45" s="79"/>
      <c r="G45" s="73"/>
      <c r="H45" s="73"/>
      <c r="I45" s="73"/>
      <c r="J45" s="73"/>
      <c r="K45" s="73"/>
    </row>
    <row r="46" spans="1:14">
      <c r="B46" s="73"/>
      <c r="C46" s="79"/>
      <c r="D46" s="79"/>
      <c r="E46" s="79"/>
      <c r="F46" s="79"/>
      <c r="G46" s="73"/>
      <c r="H46" s="73"/>
      <c r="I46" s="73"/>
      <c r="J46" s="73"/>
      <c r="K46" s="73"/>
    </row>
    <row r="47" spans="1:14">
      <c r="B47" s="73"/>
      <c r="C47" s="79"/>
      <c r="D47" s="79"/>
      <c r="E47" s="79"/>
      <c r="F47" s="79"/>
      <c r="G47" s="73"/>
      <c r="H47" s="73"/>
      <c r="I47" s="73"/>
      <c r="J47" s="73"/>
      <c r="K47" s="73"/>
    </row>
    <row r="48" spans="1:14">
      <c r="B48" s="73"/>
      <c r="C48" s="79"/>
      <c r="D48" s="79"/>
      <c r="E48" s="79"/>
      <c r="F48" s="79"/>
      <c r="G48" s="73"/>
      <c r="H48" s="73"/>
      <c r="I48" s="73"/>
      <c r="J48" s="73"/>
      <c r="K48" s="73"/>
    </row>
    <row r="49" spans="2:11">
      <c r="B49" s="73"/>
      <c r="C49" s="79"/>
      <c r="D49" s="79"/>
      <c r="E49" s="79"/>
      <c r="F49" s="79"/>
      <c r="G49" s="73"/>
      <c r="H49" s="73"/>
      <c r="I49" s="73"/>
      <c r="J49" s="73"/>
      <c r="K49" s="73"/>
    </row>
    <row r="50" spans="2:11">
      <c r="B50" s="73"/>
      <c r="C50" s="79"/>
      <c r="D50" s="79"/>
      <c r="E50" s="79"/>
      <c r="F50" s="79"/>
      <c r="G50" s="73"/>
      <c r="H50" s="73"/>
      <c r="I50" s="73"/>
      <c r="J50" s="73"/>
      <c r="K50" s="73"/>
    </row>
    <row r="51" spans="2:11">
      <c r="B51" s="73"/>
      <c r="C51" s="79"/>
      <c r="D51" s="79"/>
      <c r="E51" s="79"/>
      <c r="F51" s="79"/>
      <c r="G51" s="73"/>
      <c r="H51" s="73"/>
      <c r="I51" s="73"/>
      <c r="J51" s="73"/>
      <c r="K51" s="73"/>
    </row>
    <row r="52" spans="2:11">
      <c r="B52" s="73"/>
      <c r="C52" s="79"/>
      <c r="D52" s="79"/>
      <c r="E52" s="79"/>
      <c r="F52" s="79"/>
      <c r="G52" s="73"/>
      <c r="H52" s="73"/>
      <c r="I52" s="73"/>
      <c r="J52" s="73"/>
      <c r="K52" s="73"/>
    </row>
    <row r="53" spans="2:11">
      <c r="B53" s="73"/>
      <c r="C53" s="79"/>
      <c r="D53" s="79"/>
      <c r="E53" s="79"/>
      <c r="F53" s="79"/>
      <c r="G53" s="73"/>
      <c r="H53" s="73"/>
      <c r="I53" s="73"/>
      <c r="J53" s="73"/>
      <c r="K53" s="73"/>
    </row>
    <row r="54" spans="2:11">
      <c r="B54" s="73"/>
      <c r="C54" s="79"/>
      <c r="D54" s="79"/>
      <c r="E54" s="79"/>
      <c r="F54" s="79"/>
      <c r="G54" s="73"/>
      <c r="H54" s="73"/>
      <c r="I54" s="73"/>
      <c r="J54" s="73"/>
      <c r="K54" s="73"/>
    </row>
    <row r="55" spans="2:11">
      <c r="B55" s="73"/>
      <c r="C55" s="79"/>
      <c r="D55" s="79"/>
      <c r="E55" s="79"/>
      <c r="F55" s="79"/>
      <c r="G55" s="73"/>
      <c r="H55" s="73"/>
      <c r="I55" s="73"/>
      <c r="J55" s="73"/>
      <c r="K55" s="73"/>
    </row>
    <row r="56" spans="2:11">
      <c r="B56" s="73"/>
      <c r="C56" s="79"/>
      <c r="D56" s="79"/>
      <c r="E56" s="79"/>
      <c r="F56" s="79"/>
      <c r="G56" s="73"/>
      <c r="H56" s="73"/>
      <c r="I56" s="73"/>
      <c r="J56" s="73"/>
      <c r="K56" s="73"/>
    </row>
    <row r="57" spans="2:11">
      <c r="B57" s="73"/>
      <c r="C57" s="79"/>
      <c r="D57" s="79"/>
      <c r="E57" s="79"/>
      <c r="F57" s="79"/>
      <c r="G57" s="73"/>
      <c r="H57" s="73"/>
      <c r="I57" s="73"/>
      <c r="J57" s="73"/>
      <c r="K57" s="73"/>
    </row>
    <row r="58" spans="2:11">
      <c r="B58" s="73"/>
      <c r="C58" s="79"/>
      <c r="D58" s="79"/>
      <c r="E58" s="79"/>
      <c r="F58" s="79"/>
      <c r="G58" s="73"/>
      <c r="H58" s="73"/>
      <c r="I58" s="73"/>
      <c r="J58" s="73"/>
      <c r="K58" s="73"/>
    </row>
    <row r="59" spans="2:11">
      <c r="B59" s="73"/>
      <c r="C59" s="79"/>
      <c r="D59" s="79"/>
      <c r="E59" s="79"/>
      <c r="F59" s="79"/>
      <c r="G59" s="73"/>
      <c r="H59" s="73"/>
      <c r="I59" s="73"/>
      <c r="J59" s="73"/>
      <c r="K59" s="73"/>
    </row>
    <row r="60" spans="2:11">
      <c r="B60" s="73"/>
      <c r="C60" s="79"/>
      <c r="D60" s="79"/>
      <c r="E60" s="79"/>
      <c r="F60" s="79"/>
      <c r="G60" s="73"/>
      <c r="H60" s="73"/>
      <c r="I60" s="73"/>
      <c r="J60" s="73"/>
      <c r="K60" s="73"/>
    </row>
    <row r="61" spans="2:11">
      <c r="B61" s="73"/>
      <c r="C61" s="79"/>
      <c r="D61" s="79"/>
      <c r="E61" s="79"/>
      <c r="F61" s="79"/>
      <c r="G61" s="73"/>
      <c r="H61" s="73"/>
      <c r="I61" s="73"/>
      <c r="J61" s="73"/>
      <c r="K61" s="73"/>
    </row>
  </sheetData>
  <customSheetViews>
    <customSheetView guid="{7EA8C0BA-5411-44A0-9628-9A22CD2E3A9E}" showPageBreaks="1" showGridLines="0" hiddenRows="1" hiddenColumns="1">
      <selection activeCell="B29" sqref="B29"/>
      <pageMargins left="0.55118110236220474" right="0.23622047244094491" top="0.39370078740157483" bottom="0.27559055118110237" header="0.31496062992125984" footer="0.27559055118110237"/>
      <printOptions horizontalCentered="1"/>
      <pageSetup paperSize="9" scale="90" orientation="landscape" r:id="rId1"/>
      <headerFooter alignWithMargins="0"/>
    </customSheetView>
  </customSheetViews>
  <mergeCells count="25">
    <mergeCell ref="B17:B20"/>
    <mergeCell ref="C17:C20"/>
    <mergeCell ref="H19:H20"/>
    <mergeCell ref="C9:H9"/>
    <mergeCell ref="B10:H10"/>
    <mergeCell ref="D19:D20"/>
    <mergeCell ref="D12:E12"/>
    <mergeCell ref="E19:E20"/>
    <mergeCell ref="F19:F20"/>
    <mergeCell ref="B38:C38"/>
    <mergeCell ref="G38:H38"/>
    <mergeCell ref="G34:H34"/>
    <mergeCell ref="G35:H35"/>
    <mergeCell ref="G37:H37"/>
    <mergeCell ref="B34:C34"/>
    <mergeCell ref="B37:C37"/>
    <mergeCell ref="B35:C35"/>
    <mergeCell ref="F2:I2"/>
    <mergeCell ref="H1:I1"/>
    <mergeCell ref="D17:H17"/>
    <mergeCell ref="G19:G20"/>
    <mergeCell ref="F3:H3"/>
    <mergeCell ref="F4:H4"/>
    <mergeCell ref="C6:H7"/>
    <mergeCell ref="C8:H8"/>
  </mergeCells>
  <phoneticPr fontId="14" type="noConversion"/>
  <printOptions horizontalCentered="1"/>
  <pageMargins left="0.78" right="0.79" top="0.39370078740157483" bottom="0.27559055118110237" header="0.31496062992125984" footer="0.27559055118110237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Įvardytieji diapazonai</vt:lpstr>
      </vt:variant>
      <vt:variant>
        <vt:i4>1</vt:i4>
      </vt:variant>
    </vt:vector>
  </HeadingPairs>
  <TitlesOfParts>
    <vt:vector size="5" baseType="lpstr">
      <vt:lpstr>metineF1 04</vt:lpstr>
      <vt:lpstr>metinėF15 04</vt:lpstr>
      <vt:lpstr>Iketv.</vt:lpstr>
      <vt:lpstr>7</vt:lpstr>
      <vt:lpstr>'7'!Print_Area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LaimaJur</dc:creator>
  <cp:lastModifiedBy>PC31</cp:lastModifiedBy>
  <cp:lastPrinted>2021-10-12T12:03:19Z</cp:lastPrinted>
  <dcterms:created xsi:type="dcterms:W3CDTF">2004-04-15T07:03:47Z</dcterms:created>
  <dcterms:modified xsi:type="dcterms:W3CDTF">2022-07-05T13:46:34Z</dcterms:modified>
</cp:coreProperties>
</file>